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7" rupBuild="26731"/>
  <workbookPr codeName="ThisWorkbook" defaultThemeVersion="166925"/>
  <bookViews>
    <workbookView xWindow="-120" yWindow="-120" windowWidth="29040" windowHeight="17640"/>
  </bookViews>
  <sheets>
    <sheet name="Traciwr Carbon" sheetId="1" r:id="rId1"/>
    <sheet name="Cynllun Lleihau Carbon" sheetId="7" r:id="rId2"/>
    <sheet name="Camau Gweithredu dros yr Hinsaw" sheetId="8" r:id="rId3"/>
  </sheets>
  <definedNames>
    <definedName name="_xlnm.Print_Area" comment="" localSheetId="1">'Cynllun Lleihau Carbon'!$A$3:$Q$202</definedName>
  </definedNames>
  <calcPr fullPrecision="1"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Ben Turpin</author>
  </authors>
  <commentList>
    <comment ref="B14" authorId="0">
      <text>
        <r>
          <t/>
        </r>
        <r>
          <rPr>
            <sz val="9"/>
            <color indexed="81"/>
            <rFont val="Tahoma"/>
            <family val="2"/>
            <charset val="0"/>
          </rPr>
          <t xml:space="preserve">yn cynnwys Ynni ar gyfer Gwresogi, Trydan, Defnydd Dŵr, Trin Dŵr  </t>
        </r>
      </text>
    </comment>
    <comment ref="B25" authorId="0">
      <text>
        <r>
          <t/>
        </r>
        <r>
          <rPr>
            <sz val="9"/>
            <color indexed="81"/>
            <rFont val="Tahoma"/>
            <family val="2"/>
            <charset val="0"/>
          </rPr>
          <t xml:space="preserve">Nid yw ynni wedi’i gynhyrchu o ffynonellau adnewyddadwy yn cael eu cynnwys yn y cyfanswm GHG. Defnyddir y rhain ar gyfer y cofnodion yn unig </t>
        </r>
      </text>
    </comment>
    <comment ref="B35" authorId="0">
      <text>
        <r>
          <t/>
        </r>
        <r>
          <rPr>
            <sz val="9"/>
            <color indexed="81"/>
            <rFont val="Tahoma"/>
            <family val="2"/>
            <charset val="0"/>
          </rPr>
          <t xml:space="preserve">Targedau Gostyngiad yn alinio â tharged % gostyngiad blynyddol Cyngor Sir y Fflint sef; Adeiladau - 9%, Cludiant - 9% a’r Gadwyn Gyflenwi 8%. </t>
        </r>
      </text>
    </comment>
  </commentList>
</comments>
</file>

<file path=xl/comments2.xml><?xml version="1.0" encoding="utf-8"?>
<comments xmlns="http://schemas.openxmlformats.org/spreadsheetml/2006/main">
  <authors>
    <author>Ben Turpin</author>
  </authors>
  <commentList>
    <comment ref="B56" authorId="0">
      <text>
        <r>
          <t/>
        </r>
        <r>
          <rPr>
            <sz val="9"/>
            <color indexed="81"/>
            <rFont val="Tahoma"/>
            <family val="2"/>
            <charset val="0"/>
          </rPr>
          <t xml:space="preserve">yn cynnwys Ynni ar gyfer Gwresogi, Trydan, Defnydd Dŵr, Trin Dŵr  </t>
        </r>
      </text>
    </comment>
  </commentList>
</comments>
</file>

<file path=xl/sharedStrings.xml><?xml version="1.0" encoding="utf-8"?>
<sst xmlns="http://schemas.openxmlformats.org/spreadsheetml/2006/main" uniqueCount="192" count="310">
  <si>
    <t>2024/25</t>
  </si>
  <si>
    <t>2025/26</t>
  </si>
  <si>
    <t>2026/27</t>
  </si>
  <si>
    <t>2027/28</t>
  </si>
  <si>
    <t>2028/29</t>
  </si>
  <si>
    <t>2029/30</t>
  </si>
  <si>
    <t>2023/24</t>
  </si>
  <si>
    <t>23/24</t>
  </si>
  <si>
    <t>24/25</t>
  </si>
  <si>
    <t>25/26</t>
  </si>
  <si>
    <t>26/27</t>
  </si>
  <si>
    <t>27/28</t>
  </si>
  <si>
    <t>28/29</t>
  </si>
  <si>
    <t>29/30</t>
  </si>
  <si>
    <r>
      <t/>
    </r>
    <r>
      <rPr>
        <b/>
        <sz val="11"/>
        <color theme="1"/>
        <rFont val="Calibri"/>
        <family val="2"/>
        <charset val="0"/>
        <scheme val="minor"/>
      </rPr>
      <t xml:space="preserve">Cyfarwyddiadau’r Ddogfen
</t>
    </r>
    <r>
      <rPr>
        <sz val="11"/>
        <color theme="1"/>
        <rFont val="Calibri"/>
        <family val="2"/>
        <charset val="0"/>
        <scheme val="minor"/>
      </rPr>
      <t xml:space="preserve">Mae’r Cynllun Lleihau Carbon yn y Pecyn Gwaith Hinsawdd i Cynghorau Tref a Chymuned  mewn dau fformat, ar ffurf Excel yn y Traciwr Carbon a’r Adnodd Lleihau a’r fersiwn hwn yn Word. Defnyddiwch un fformat yn unig. 
Bwriad y testun glas yn y ddogfen hon yw i arwain Cynghorau Tref a Chymuned i ysgrifennu eu Cynllun Lleihau Carbon eu hunain sy’n benodol i’w hadeiladau, gweithgareddau Cyngor Tref a Chymuned  ac ôl-troed carbon ac fel arfer y wybodaeth leiaf bosibl sydd ei hangen.
Ar ôl cwblhau’r Cynllun Lleihau Carbon, mae’n rhaid i Cynghorau Tref a Chymuned  ddileu holl dysgoestun y canllaw glas. 
</t>
    </r>
    <r>
      <rPr>
        <b/>
        <sz val="11"/>
        <color theme="1"/>
        <rFont val="Calibri"/>
        <family val="2"/>
        <charset val="0"/>
        <scheme val="minor"/>
      </rPr>
      <t xml:space="preserve">
Argraffu
</t>
    </r>
    <r>
      <rPr>
        <sz val="11"/>
        <color theme="1"/>
        <rFont val="Calibri"/>
        <family val="2"/>
        <charset val="0"/>
        <scheme val="minor"/>
      </rPr>
      <t>Cyn arbed ac argraffu, gan sicrhau fod y ddogfen wedi ei harddangos yn “Page Break”. Bydd hyn yn caniatáu alinio adrannau i dudalennau (e.e., A4 tirlun) trwy ychwanegu/tynnu rhesi er mwyn iddynt gael eu gosod yn gywir yn y ddogfen. 
View &gt; Page Break View 
I arbed fel dogfen PDF
File &gt; Save As &gt; Select PDF Format under file name</t>
    </r>
  </si>
  <si>
    <r>
      <t/>
    </r>
    <r>
      <rPr>
        <b/>
        <sz val="16"/>
        <color rgb="FFFF0000"/>
        <rFont val="Calibri"/>
        <family val="2"/>
        <charset val="0"/>
        <scheme val="minor"/>
      </rPr>
      <t xml:space="preserve">Enw’r Cyngor Tref a Chymuned  </t>
    </r>
    <r>
      <rPr>
        <b/>
        <sz val="16"/>
        <rFont val="Calibri"/>
        <family val="2"/>
        <charset val="0"/>
        <scheme val="minor"/>
      </rPr>
      <t>Cynllun Lleihau Carbon</t>
    </r>
  </si>
  <si>
    <t>1. 	Cyflwyniad</t>
  </si>
  <si>
    <t xml:space="preserve">Dylai’r cyflwyniad nodi’r angen am weithredu ar frys o ran yr hinsawdd ac mai’r Cynllun Lleihau Carbon yw sut mae’r Cyngor Tref a Chymuned  yn ymrwymo i leihau ei chyfraniad i gynhesu byd-eang drwy leihau allyriadau carbon. </t>
  </si>
  <si>
    <r>
      <t>2</t>
    </r>
    <r>
      <rPr>
        <i/>
        <sz val="11"/>
        <color theme="1"/>
        <rFont val="Calibri"/>
        <family val="2"/>
        <charset val="0"/>
        <scheme val="minor"/>
      </rPr>
      <t>.</t>
    </r>
    <r>
      <rPr>
        <b/>
        <sz val="11"/>
        <color theme="1"/>
        <rFont val="Calibri"/>
        <family val="2"/>
        <charset val="0"/>
        <scheme val="minor"/>
      </rPr>
      <t xml:space="preserve">	Crynodeb Gweithredol</t>
    </r>
  </si>
  <si>
    <t>Mae’r Crynodeb Gweithredol yn amlygu prif bwyntiau’r Cynllun Lleihau Carbon fel ffigyrau allyriadau, lleihau allyriadau a’r camau a weithredwyd. Ni ddylai fod yna unrhyw wybodaeth ychwanegol nad yw eisoes ym mhrif gorff y cynllun.</t>
  </si>
  <si>
    <t>3. Cyngor Tref a Chymuned , Cwmpas a Methodoleg</t>
  </si>
  <si>
    <t>Disgrifiwch y Cyngor Tref a Chymuned a’i nodweddion. Nodwch unrhyw drefniadau ble mae’r Cyngor Tref a Chymuned yn rhannu adeiladau gyda sefydliadau eraill a sut mae allyriadau yn cael eu rheoli rhyngddynt. 
Nodwch fod mesurau lleihau carbon yn gweithio tuag at darged Carbon Sero Net 2030 (Sector Cyhoeddus Llywodraeth Cymru).
Nodwch ffynonellau’r allyriadau a’r themâu mae’r Cyngor Tref a Chymuned  yn eu mesur (e.e. Gwresogi’r Adeilad, Gwastraff). 
Nodwch pa adnodd cyfrifo carbon mae’r Cyngor Tref a Chymuned yn ei ddefnyddio i adnabod allyriadau carbon (e.e. yr un a gyhoeddwyd gan Gyngor Sir y Fflint). Hefyd, nodwch y fethodoleg casglu data a ddefnyddir os ydych yn gwybod (e.e. Canllaw Adrodd Llywodraeth Cymru). Nodwch y bydd hyn yn cael ei wneud yn flynyddol.
Sut y rhoddir gwybod i eraill am hyn?</t>
  </si>
  <si>
    <t>4. 	Allyriadau Sylfaenol</t>
  </si>
  <si>
    <t xml:space="preserve">Nodwch y flwyddyn sylfaen a ddewiswyd gan yr Cyngor Tref a Chymuned  (e.e. 1 Ebrill 2022 – 31 Mawrth 2023), cyfanswm allyriadau carbon yr Cyngor Tref a Chymuned  a’r ffigyrau ar gyfer ffynhonnell pob allyriad (dylai hwn hefyd gynnwys dadansoddiad o’r themâu). Byddai graff ar gyfer y flwyddyn sylfaen o fudd yma. </t>
  </si>
  <si>
    <r>
      <t/>
    </r>
    <r>
      <rPr>
        <b/>
        <sz val="11"/>
        <rFont val="Calibri"/>
        <family val="2"/>
        <charset val="0"/>
        <scheme val="minor"/>
      </rPr>
      <t>6.</t>
    </r>
    <r>
      <rPr>
        <b/>
        <sz val="11"/>
        <color rgb="FFFF0000"/>
        <rFont val="Calibri"/>
        <family val="2"/>
        <charset val="0"/>
        <scheme val="minor"/>
      </rPr>
      <t xml:space="preserve"> </t>
    </r>
    <r>
      <rPr>
        <b/>
        <sz val="11"/>
        <color theme="1"/>
        <rFont val="Calibri"/>
        <family val="2"/>
        <charset val="0"/>
        <scheme val="minor"/>
      </rPr>
      <t xml:space="preserve">	Allyriadau Carbon a’r Cynnydd o ran Lleihau</t>
    </r>
  </si>
  <si>
    <t>Adroddiad ar y mesuriad ôl-troed carbon diweddaraf, gan nodi cyfanswm yr allyriadau a dadansoddiad o ffynhonnell pob allyriad. 
Nodwch sut mae allyriadau carbon wedi newid mewn cymhariaeth â’r flwyddyn sylfaen ac unrhyw flwyddyn flaenorol. Bydd hyn yn ffurfio’r sail ar gyfer egluro llwyddiant camau a gymrwyd neu’r gwelliannau/ffocws sydd eu hangen ar gyfer y flwyddyn ddilynol. 
Gellir cynnwys tablau a graffiau ychwanegol i ddangos y newidiadau hynny mewn allyriadau yn weledol. Sicrhewch eich bod yn cyfeirio at y rhain yn Adran 5.</t>
  </si>
  <si>
    <t>7. 	Ynni Adnewyddadwy</t>
  </si>
  <si>
    <t xml:space="preserve">Rhowch eglurhad cryno o greu ynni adnewyddadwy (faint a grëwyd y flwyddyn honno, unrhyw newidiadau o’r sylfaen a’r flwyddyn flaenorol). Ceisiwch egluro unrhyw newidiadau a welwyd (e.e. gosod paneli Solar ffotofoltäig newydd, yr amser yr amharwyd ar yr offer o ganlyniad i waith atgyweirio ayb). </t>
  </si>
  <si>
    <t>8. 	Cynllun Gweithredu</t>
  </si>
  <si>
    <r>
      <t xml:space="preserve">Thema
</t>
    </r>
    <r>
      <rPr>
        <sz val="11"/>
        <color theme="1"/>
        <rFont val="Calibri"/>
        <family val="2"/>
        <charset val="0"/>
        <scheme val="minor"/>
      </rPr>
      <t>(adeiladau, etc.)</t>
    </r>
  </si>
  <si>
    <r>
      <t xml:space="preserve">Camau Gweithredu Lleihau Carbon 
</t>
    </r>
    <r>
      <rPr>
        <sz val="11"/>
        <color theme="1"/>
        <rFont val="Calibri"/>
        <family val="2"/>
        <charset val="0"/>
        <scheme val="minor"/>
      </rPr>
      <t>(nodwch gamau gweithredu i leihau allyriadau ac unrhyw dargedau)</t>
    </r>
  </si>
  <si>
    <r>
      <t xml:space="preserve">Arweinydd
</t>
    </r>
    <r>
      <rPr>
        <sz val="11"/>
        <color theme="1"/>
        <rFont val="Calibri"/>
        <family val="2"/>
        <charset val="0"/>
        <scheme val="minor"/>
      </rPr>
      <t>(staff)</t>
    </r>
  </si>
  <si>
    <r>
      <t xml:space="preserve">Adnodd
</t>
    </r>
    <r>
      <rPr>
        <sz val="11"/>
        <color theme="1"/>
        <rFont val="Calibri"/>
        <family val="2"/>
        <charset val="0"/>
        <scheme val="minor"/>
      </rPr>
      <t>(cyllid, amser, arbenigedd)</t>
    </r>
  </si>
  <si>
    <r>
      <t xml:space="preserve">Dyddiad Cychwyn </t>
    </r>
    <r>
      <rPr>
        <sz val="11"/>
        <color theme="1"/>
        <rFont val="Calibri"/>
        <family val="2"/>
        <charset val="0"/>
        <scheme val="minor"/>
      </rPr>
      <t>(dyddiad cychwyn a gynlluniwyd)</t>
    </r>
  </si>
  <si>
    <r>
      <t xml:space="preserve">Dyddiad Gorffen </t>
    </r>
    <r>
      <rPr>
        <sz val="11"/>
        <color theme="1"/>
        <rFont val="Calibri"/>
        <family val="2"/>
        <charset val="0"/>
        <scheme val="minor"/>
      </rPr>
      <t>(ar ôl cwblhau)</t>
    </r>
  </si>
  <si>
    <t>9. 	Geirfa</t>
  </si>
  <si>
    <t>Darparwch restr o derminoleg gydag eglurhad. Gellir dod o hyd i enghreifftiau yn Strategaeth Newid Hinsawdd Cyngor Sir y Fflint.</t>
  </si>
  <si>
    <t>Thema</t>
  </si>
  <si>
    <t xml:space="preserve">Camau Gweithredu </t>
  </si>
  <si>
    <t>Disgrifiad</t>
  </si>
  <si>
    <t>Dolenni Ategol</t>
  </si>
  <si>
    <t xml:space="preserve">Adeiladau </t>
  </si>
  <si>
    <t xml:space="preserve">Gweithredu ‘System Goleuadau Traffig Ynni’ i nodi pryd y dylid diffodd goleuadau ac offer </t>
  </si>
  <si>
    <t xml:space="preserve">Cynnal Gwiriad Ynni y tu hwnt i oriau i nodi unrhyw ddefnydd ynni di-angen </t>
  </si>
  <si>
    <t>Monitro Defnydd Ynni’n Rheolaidd</t>
  </si>
  <si>
    <t xml:space="preserve">Gwirio Rheolyddion Gwresogi / Adeilad yn rheolaidd i sicrhau eu bod wedi’u gosod yn gywir ar gyfer yr adeg o’r flwyddyn. </t>
  </si>
  <si>
    <t>Sicrhau bod systemau gwresogi ac amserydd yn cael eu gosod fel bod ystafelloedd ac adeiladau’n cael eu gwresogi pan fo’r angen yn unig, gan sicrhau cydymffurfiaeth â’r isafswm o ran gofynion gwresogi.  
Mae nifer o systemau rheoli gwres yn adolygu’r tymheredd y tu allan ac mae ganddynt bwyntiau penodol lle bydd y system yn diffodd yn awtomatig pan fydd yn ddigon cynnes y tu allan.  Fel arfer gelwir hyn yn ‘eco summer hold-off’ neu debyg.  Os yw hyn ar gael, dylech osod y tymheredd allanol rhwng 15°C a 17°C i atal y system wresogi ar ddiwrnodau cynnes ac agor y ffenestri i oeri’r adeilad.</t>
  </si>
  <si>
    <t xml:space="preserve">Optimeiddio’r System Wresogi </t>
  </si>
  <si>
    <t xml:space="preserve">Gan ymgynghori â’r swyddogion ynni a chynnal a chadw, nodwch sut y gellir gwneud systemau gwresogi presennol yn fwy effeithlon o ran ynni heb achosi dirywiad yn eu perfformiad.  Efallai y gellir canfod cyfleoedd i uwchraddio’r system a fyddai’n bosibl gyda chyllid. 
</t>
  </si>
  <si>
    <t>Hyfforddiant System Rheoli Adeilad (Rheolyddion Gwresogi)</t>
  </si>
  <si>
    <t xml:space="preserve">Mae systemau rheoli adeilad (rheolyddion gwresogi) yn gallu bod yn gymhleth ac nid ydynt yn cael eu defnyddio i’w llawn bwrpas.  Mewn rhai achosion efallai na fyddwch yn gwybod sut i ddefnyddio’r system rheoli adeilad, neu sut i gael y perfformiad gorau ohono.  
Siaradwch â Thîm Ynni Annomestig Cyngor Sir y Fflint i gael rhagor o wybodaeth </t>
  </si>
  <si>
    <t>Gosod a Defnyddio Amseryddion Socedi Trydan</t>
  </si>
  <si>
    <t xml:space="preserve">Ffenestri a Golau Glân </t>
  </si>
  <si>
    <t xml:space="preserve">Sicrhewch fod y ffenestri yn lân er mwyn cael cymaint o olau naturiol yn yr adeiladau â phosibl, gan leihau’r angen am oleuadau artiffisial.  Dylid glanhau gorchuddion golau hefyd i gynhyrchu’r uchafswm o ran golau pan fydd eu hangen.  </t>
  </si>
  <si>
    <t xml:space="preserve">Tystysgrif Ynni i’w Harddangos (DEC) a Thystysgrifau Perfformiad Ynni (EPC) </t>
  </si>
  <si>
    <t xml:space="preserve">Sicrhau bod adeiladau cyhoeddus yn arddangos eu “Tystysgrif Ynni i’w Harddangos (DEC)”.  Mae’n rhaid i adeiladau newydd arddangos “Tystysgrif Perfformiad Ynni (EPC)”.  
Sicrhau bod yr argymhellion yn y dogfennau’n cael eu gweithredu lle bo modd. </t>
  </si>
  <si>
    <t xml:space="preserve">Aerdymheru Effeithlon </t>
  </si>
  <si>
    <t xml:space="preserve">Sicrhau bod unedau aerdymheru mewn adeiladau ac ystafelloedd gweinydd yn effeithlon ac yn cael eu diffodd pan na fydd eu hangen.  Gellir gosod ystafelloedd gweinydd yn 20°C. </t>
  </si>
  <si>
    <t xml:space="preserve">Systemau goleuadau effeithlon </t>
  </si>
  <si>
    <t>Sicrhau bod systemau goleuadau effeithlon yn cael eu gosod mewn adeiladau (e.e. LED) i leihau’r defnydd o ynni.</t>
  </si>
  <si>
    <t xml:space="preserve">Gosod Paneli Solar </t>
  </si>
  <si>
    <t xml:space="preserve">Mae gosod paneli solar ar doeau presennol yn gallu bod yn ddull gwych o gynhyrchu trydan ar gyfer adeiladau a defnyddio’r isadeiledd presennol.  Bydd gwneud hynny’n lleihau’r galw ar y grid trydan cenedlaethol sy’n defnyddio tanwydd ffosil i gynhyrchu ynni.  
</t>
  </si>
  <si>
    <t xml:space="preserve">Gosod Tyrbin Gwynt </t>
  </si>
  <si>
    <t xml:space="preserve">Gosod Cyfleuster Storio Batris </t>
  </si>
  <si>
    <t xml:space="preserve">Gall cyfleuster storio batris storio trydan sy’n cael ei gynhyrchu gan ynni solar a gwynt sy’n cael ei ddefnyddio ar y pryd (e.e. trydan sy’n cael ei gynhyrchu dros y penwythnos).  Bydd batris yn gwneud y mwyaf o ynni solar a gwynt ar y safle a fyddai fel arall yn cael ei roi’n ôl i’r grid cenedlaethol. </t>
  </si>
  <si>
    <t xml:space="preserve">Insiwleiddio Pibellau </t>
  </si>
  <si>
    <t xml:space="preserve">Sicrhau bod yr holl bibellau dŵr poeth yn cael eu hinsiwleiddio’n dda, gan sicrhau nad yw tymereddau’n gostwng wrth i’r dŵr poeth symud o amgylch yr adeiladau.  
</t>
  </si>
  <si>
    <t xml:space="preserve">Gwella Effeithlonrwydd Adeiladau i Gyfyngu’r Gwres sy’n cael ei Golli </t>
  </si>
  <si>
    <t>Ymuno ag ymgyrch  ‘Switch Off Fortnight’ yr Ymddiriedolaeth Arbed Ynni</t>
  </si>
  <si>
    <t>Mae’r Switch Off Fortnight yn ymgyrch cenedlaethol sy’n cael ei gynnal bob mis Tachwedd i annog defnyddwyr adeiladau i ddiffodd goleuadau a chyfarpar trydanol pan nad ydynt yn cael eu defnyddio am bythefnos.</t>
  </si>
  <si>
    <t xml:space="preserve">Gostwng tymheredd y tapiau dŵr poeth </t>
  </si>
  <si>
    <t xml:space="preserve">Gosod dyfeisiau arbed dŵr ar yr allfeydd dŵr </t>
  </si>
  <si>
    <t xml:space="preserve">Mae Cyfyngydd Llif ac Awyrydd Tapiau yn gostwng cyfradd y mae dŵr yn gadael yr allfeydd megis tapiau neu gawod.  Gwiriwch gyfradd y llif cyn gosod dyfeisiau i ddeall lefel y camau gofynnol drwy amseru faint o amser mae’n ei gymryd i lenwi jwg 1 litr.  
Mae modd prynu rhai dyfeisiau sy’n cyfyngu llif dŵr i gyfradd benodol (e.e. 4 litr / munud), felly drwy ddeall llif gwreiddiol yr allfa mae modd gosod y ddyfais gywir. </t>
  </si>
  <si>
    <t xml:space="preserve">Lleihau’r defnydd o ddŵr mewn toiledau a wrinalau. </t>
  </si>
  <si>
    <t xml:space="preserve">Gall defnydd rheolaidd o doiledau a wrinalau ddefnyddio cryn dipyn o ddŵr.  Gall addasu gosodiadau seston neu osod dyfeisiau dadleoli yn y seston gyfyngu faint o ddŵr sy’n cael ei ddefnyddio bob tro wrth fflysio.  Sicrhewch fod gwasanaeth rheoli wrinalau yn ei le. 
</t>
  </si>
  <si>
    <t xml:space="preserve">Casglu a defnyddio Dŵr Glaw a Dŵr Llwyd (dŵr gwastraff o’r sinc) </t>
  </si>
  <si>
    <t xml:space="preserve">Darparu systemau ailgylchu </t>
  </si>
  <si>
    <t xml:space="preserve">Darparu biniau ar gyfer gwastraff bwyd a phlanhigion </t>
  </si>
  <si>
    <t xml:space="preserve">Sicrhewch fod biniau ar gael ar gyfer gwastraff bwyd er mwyn sicrhau yr eir i’r afael â gwastraff yn y modd mwyaf cynaliadwy megis compostio ar y safle neu ei anfon i dreuliwr anaerobig i greu bio-nwy.    </t>
  </si>
  <si>
    <t>Cludiant</t>
  </si>
  <si>
    <t xml:space="preserve">Hyrwyddo Teithio Llesol ymysg Gweithwyr </t>
  </si>
  <si>
    <t xml:space="preserve">Adolygu’r fflyd i gerbydau allyriadau isel </t>
  </si>
  <si>
    <t xml:space="preserve">Adolygu’r gofynion ar gyfer cerbydau fflyd (e.e. bysiau mini), ac archwilio sut y gellir defnyddio cerbydau allyriadau isel (hybrid / trydan). </t>
  </si>
  <si>
    <t>Arolwg Teithio Staff</t>
  </si>
  <si>
    <t xml:space="preserve">Gosod Pwyntiau Gwefru Cerbydau Trydan ar gyfer Cerbydau Staff </t>
  </si>
  <si>
    <t xml:space="preserve">Cefnogi staff sydd wedi prynu neu’n bwriadu prynu cerbyd trydan neu hybrid </t>
  </si>
  <si>
    <t xml:space="preserve">Gosod pwyntiau gwefru e-feiciau </t>
  </si>
  <si>
    <t>Cadwyn Gyflenwi</t>
  </si>
  <si>
    <t xml:space="preserve">Ysgrifennu Canllaw Caffael Cynaliadwy </t>
  </si>
  <si>
    <t xml:space="preserve">Labelu Cynaliadwy </t>
  </si>
  <si>
    <t xml:space="preserve">Diddymu Plastigion Defnydd Untro </t>
  </si>
  <si>
    <t xml:space="preserve">Nodi plastigion defnydd untro a chanfod ffyrdd o’u diddymu.  A oes eu hangen o gwbl neu a oes rhywbeth y gellir ei ail-ddefnyddio ac / neu ail-bwrpasu. 
Dylid ystyried creu a mabwysiadu polisi plastig defnydd untro. </t>
  </si>
  <si>
    <t xml:space="preserve">Defnyddiwch Gyflenwyr Lleol </t>
  </si>
  <si>
    <t>Wrth brynu nwyddau a gwasanaethau, gwiriwch i weld a oes modd eu cael yn lleol, gan leihau’r allyriadau cludiant sy’n gysylltiedig â’u dosbarthu</t>
  </si>
  <si>
    <t xml:space="preserve">Ymgysylltu â Chyflenwyr </t>
  </si>
  <si>
    <t xml:space="preserve">Mabwysiadu Ystyriaeth Cylch Bywyd </t>
  </si>
  <si>
    <t xml:space="preserve">Cyflwyno addewid amgylcheddol </t>
  </si>
  <si>
    <t>Wythnos Hinsawdd Cymru</t>
  </si>
  <si>
    <t xml:space="preserve">Wythnos Hinsawdd Cymru yw digwyddiad hinsawdd Llywodraeth Cymru ym mis Tachwedd / Rhagfyr bob blwyddyn.  Nodi gweithgareddau y gallwch eu gwneud i ddathlu’r Wythnos Hinsawdd ac unrhyw themâu a osodir gan Lywodraeth Cymru. </t>
  </si>
  <si>
    <t xml:space="preserve">Posteri ôl-troed carbon </t>
  </si>
  <si>
    <t xml:space="preserve">Sicrhewch fod canlyniadau ôl-troed carbon yn cael eu harddangos mewn adeiladau i ddangos yr allyriadau a’r camau gweithredu ar gyfer y flwyddyn honno. </t>
  </si>
  <si>
    <t xml:space="preserve">Plannu Coed / Perllannau </t>
  </si>
  <si>
    <t>Mai Dim Torri Gwair</t>
  </si>
  <si>
    <t xml:space="preserve">Mae torri gwair yn barhaus yn golygu nad yw sawl rhywogaeth o blanhigion yn gallu tyfu mewn ardaloedd glaswelltog.  Trwy adael ardaloedd o wair heb ei dorri mae’n cynorthwyo i hybu bioamrywiaeth drwy alluogi rhywogaethau i ffynnu a gwella’r cynefin ar gyfer pryfed, mamolion ac amffibiaid. </t>
  </si>
  <si>
    <t xml:space="preserve">Creu Pwll </t>
  </si>
  <si>
    <t>Plannu Gwrychoedd</t>
  </si>
  <si>
    <t xml:space="preserve">Gosod Blychau Ystlumod </t>
  </si>
  <si>
    <t xml:space="preserve">Darparu rhywle diogel i ystlumod nythu.  </t>
  </si>
  <si>
    <t>Gosod Blychau Adar</t>
  </si>
  <si>
    <t xml:space="preserve">Darparu rhywle i amrywiaeth o rywogaethau o adar i nythu a magu eu cywion drwy osod blychau adar o wahanol fathau ar adeiladau a’r ardaloedd cyfagos.  Gellir defnyddio blwch maint arferol ar gyfer titw tomos las ac ati, neu rywbeth mwy penodol megis blychau gwenoliaid a thylluanod. </t>
  </si>
  <si>
    <t xml:space="preserve">Creu Gofodau Blodau Gwyllt </t>
  </si>
  <si>
    <t xml:space="preserve">Lansio Prosiect Bioamrywiaeth </t>
  </si>
  <si>
    <t xml:space="preserve">Ymgysylltu ag Elusennau Bywyd Gwyllt </t>
  </si>
  <si>
    <r>
      <t/>
    </r>
    <r>
      <rPr>
        <b/>
        <sz val="11"/>
        <color theme="1"/>
        <rFont val="Calibri"/>
        <family val="2"/>
        <charset val="0"/>
        <scheme val="minor"/>
      </rPr>
      <t>Traciwr Carbon</t>
    </r>
    <r>
      <rPr>
        <sz val="11"/>
        <color theme="1"/>
        <rFont val="Calibri"/>
        <family val="2"/>
        <charset val="0"/>
        <scheme val="minor"/>
      </rPr>
      <t xml:space="preserve">
Mae’r traciwr carbon yn cofnodi cyfrifiadau allyriadau carbon bob blwyddyn, gan gynorthwyo i gymharu newid a dangos y canlyniadau mewn graffiau. 
Ychwanegwch ddata allyriadau eleni yn y celloedd </t>
    </r>
    <r>
      <rPr>
        <b/>
        <sz val="11"/>
        <color rgb="FF0070C0"/>
        <rFont val="Calibri"/>
        <family val="2"/>
        <charset val="0"/>
        <scheme val="minor"/>
      </rPr>
      <t>Glas</t>
    </r>
    <r>
      <rPr>
        <sz val="11"/>
        <color theme="1"/>
        <rFont val="Calibri"/>
        <family val="2"/>
        <charset val="0"/>
        <scheme val="minor"/>
      </rPr>
      <t xml:space="preserve"> o dan y golofn ar gyfer y flwyddyn berthnasol.  Yna bydd fformiwlâu a nodwyd mewn tablau eraill (sydd wedi’u diogelu) yn defnyddio’r data i ddarparu gwybodaeth o ran </t>
    </r>
    <r>
      <rPr>
        <b/>
        <sz val="11"/>
        <color theme="1"/>
        <rFont val="Calibri"/>
        <family val="2"/>
        <charset val="0"/>
        <scheme val="minor"/>
      </rPr>
      <t>Themâu</t>
    </r>
    <r>
      <rPr>
        <sz val="11"/>
        <color theme="1"/>
        <rFont val="Calibri"/>
        <family val="2"/>
        <charset val="0"/>
        <scheme val="minor"/>
      </rPr>
      <t xml:space="preserve">, ynghyd â chyfrifo </t>
    </r>
    <r>
      <rPr>
        <b/>
        <sz val="11"/>
        <color theme="1"/>
        <rFont val="Calibri"/>
        <family val="2"/>
        <charset val="0"/>
        <scheme val="minor"/>
      </rPr>
      <t>Targedau 2030</t>
    </r>
    <r>
      <rPr>
        <sz val="11"/>
        <color theme="1"/>
        <rFont val="Calibri"/>
        <family val="2"/>
        <charset val="0"/>
        <scheme val="minor"/>
      </rPr>
      <t xml:space="preserve"> a’r cynnydd a wnaed bob blwyddyn.  
Mae’n rhaid nodi data allyriadau’r flwyddyn gyntaf yn y tabl “</t>
    </r>
    <r>
      <rPr>
        <b/>
        <sz val="11"/>
        <color theme="1"/>
        <rFont val="Calibri"/>
        <family val="2"/>
        <charset val="0"/>
        <scheme val="minor"/>
      </rPr>
      <t>Allyriadau yn ôl Ffynhonnell</t>
    </r>
    <r>
      <rPr>
        <sz val="11"/>
        <color theme="1"/>
        <rFont val="Calibri"/>
        <family val="2"/>
        <charset val="0"/>
        <scheme val="minor"/>
      </rPr>
      <t>”, o dan y golofn “</t>
    </r>
    <r>
      <rPr>
        <b/>
        <sz val="11"/>
        <color theme="1"/>
        <rFont val="Calibri"/>
        <family val="2"/>
        <charset val="0"/>
        <scheme val="minor"/>
      </rPr>
      <t>Gwaelodlin</t>
    </r>
    <r>
      <rPr>
        <sz val="11"/>
        <color theme="1"/>
        <rFont val="Calibri"/>
        <family val="2"/>
        <charset val="0"/>
        <scheme val="minor"/>
      </rPr>
      <t xml:space="preserve">”.  Mae’r data’n ffurfio’r flwyddyn waelodlin ac mae’r allyriadau hyn yn cael eu defnyddio i gymharu gyda’r blynyddoedd sydd i ddilyn.  Mae ffigyrau’r flwyddyn waelodlin wedi’u nodi yn y celloedd </t>
    </r>
    <r>
      <rPr>
        <b/>
        <sz val="11"/>
        <color theme="7" tint="-0.249977111117893"/>
        <rFont val="Calibri"/>
        <family val="2"/>
        <charset val="0"/>
        <scheme val="minor"/>
      </rPr>
      <t>Melyn</t>
    </r>
    <r>
      <rPr>
        <sz val="11"/>
        <color theme="1"/>
        <rFont val="Calibri"/>
        <family val="2"/>
        <charset val="0"/>
        <scheme val="minor"/>
      </rPr>
      <t xml:space="preserve">. 
</t>
    </r>
  </si>
  <si>
    <t xml:space="preserve">Gwastraff </t>
  </si>
  <si>
    <t xml:space="preserve">Fflyd ac Offer </t>
  </si>
  <si>
    <t xml:space="preserve">Teithiau Busnes ac Ysgol </t>
  </si>
  <si>
    <t xml:space="preserve">Teithio i’r gwaith </t>
  </si>
  <si>
    <t xml:space="preserve">Cyfanswm Allyriadau </t>
  </si>
  <si>
    <t xml:space="preserve">Gwaelodlin </t>
  </si>
  <si>
    <t>% Newid</t>
  </si>
  <si>
    <r>
      <t>Allyriadau yn ôl Ffynhonnell (tCO</t>
    </r>
    <r>
      <rPr>
        <b/>
        <vertAlign val="subscript"/>
        <sz val="11"/>
        <color theme="1"/>
        <rFont val="Calibri"/>
        <family val="2"/>
        <charset val="0"/>
        <scheme val="minor"/>
      </rPr>
      <t>2</t>
    </r>
    <r>
      <rPr>
        <b/>
        <sz val="11"/>
        <color theme="1"/>
        <rFont val="Calibri"/>
        <family val="2"/>
        <charset val="0"/>
        <scheme val="minor"/>
      </rPr>
      <t>e)</t>
    </r>
  </si>
  <si>
    <t>Cynhyrchu Adnewyddadwy (kWh)</t>
  </si>
  <si>
    <r>
      <t>Allyriadau yn ôl Thema (tCO</t>
    </r>
    <r>
      <rPr>
        <b/>
        <vertAlign val="subscript"/>
        <sz val="11"/>
        <color theme="1"/>
        <rFont val="Calibri"/>
        <family val="2"/>
        <charset val="0"/>
        <scheme val="minor"/>
      </rPr>
      <t>2</t>
    </r>
    <r>
      <rPr>
        <b/>
        <sz val="11"/>
        <color theme="1"/>
        <rFont val="Calibri"/>
        <family val="2"/>
        <charset val="0"/>
        <scheme val="minor"/>
      </rPr>
      <t>e)</t>
    </r>
  </si>
  <si>
    <r>
      <t xml:space="preserve">Cynnyrch Adnewyddadwy  </t>
    </r>
    <r>
      <rPr>
        <sz val="11"/>
        <color theme="1"/>
        <rFont val="Calibri"/>
        <family val="2"/>
        <charset val="0"/>
        <scheme val="minor"/>
      </rPr>
      <t>(kWh)</t>
    </r>
  </si>
  <si>
    <r>
      <t>Cynnydd at 2030  (tCO</t>
    </r>
    <r>
      <rPr>
        <b/>
        <vertAlign val="subscript"/>
        <sz val="11"/>
        <color theme="1"/>
        <rFont val="Calibri"/>
        <family val="2"/>
        <charset val="0"/>
        <scheme val="minor"/>
      </rPr>
      <t>2</t>
    </r>
    <r>
      <rPr>
        <b/>
        <sz val="11"/>
        <color theme="1"/>
        <rFont val="Calibri"/>
        <family val="2"/>
        <charset val="0"/>
        <scheme val="minor"/>
      </rPr>
      <t>e)</t>
    </r>
  </si>
  <si>
    <r>
      <t>Adeiladau  (tCO</t>
    </r>
    <r>
      <rPr>
        <b/>
        <vertAlign val="subscript"/>
        <sz val="11"/>
        <color theme="1"/>
        <rFont val="Calibri"/>
        <family val="2"/>
        <charset val="0"/>
        <scheme val="minor"/>
      </rPr>
      <t>2</t>
    </r>
    <r>
      <rPr>
        <b/>
        <sz val="11"/>
        <color theme="1"/>
        <rFont val="Calibri"/>
        <family val="2"/>
        <charset val="0"/>
        <scheme val="minor"/>
      </rPr>
      <t>e)</t>
    </r>
  </si>
  <si>
    <r>
      <t>Cludiant (tCO</t>
    </r>
    <r>
      <rPr>
        <b/>
        <vertAlign val="subscript"/>
        <sz val="11"/>
        <color theme="1"/>
        <rFont val="Calibri"/>
        <family val="2"/>
        <charset val="0"/>
        <scheme val="minor"/>
      </rPr>
      <t>2</t>
    </r>
    <r>
      <rPr>
        <b/>
        <sz val="11"/>
        <color theme="1"/>
        <rFont val="Calibri"/>
        <family val="2"/>
        <charset val="0"/>
        <scheme val="minor"/>
      </rPr>
      <t>e)</t>
    </r>
  </si>
  <si>
    <r>
      <t>Cadwyn Gyflenwi (tCO</t>
    </r>
    <r>
      <rPr>
        <b/>
        <vertAlign val="subscript"/>
        <sz val="11"/>
        <color theme="1"/>
        <rFont val="Calibri"/>
        <family val="2"/>
        <charset val="0"/>
        <scheme val="minor"/>
      </rPr>
      <t>2</t>
    </r>
    <r>
      <rPr>
        <b/>
        <sz val="11"/>
        <color theme="1"/>
        <rFont val="Calibri"/>
        <family val="2"/>
        <charset val="0"/>
        <scheme val="minor"/>
      </rPr>
      <t>e)</t>
    </r>
  </si>
  <si>
    <t xml:space="preserve">Gwirioneddol  </t>
  </si>
  <si>
    <t xml:space="preserve">Targed </t>
  </si>
  <si>
    <t xml:space="preserve">Cludiant </t>
  </si>
  <si>
    <t>Gw</t>
  </si>
  <si>
    <t>Newid</t>
  </si>
  <si>
    <t>Teithiau Busnes</t>
  </si>
  <si>
    <t>energy.unit@siryfflint.gov.uk</t>
  </si>
  <si>
    <t>Hafan | Wythnos Hinsawdd Cymru 2023 (gov.wales)</t>
  </si>
  <si>
    <t>Mai Di Dor - Plantlife</t>
  </si>
  <si>
    <t xml:space="preserve">biodiversity@siryfflint.gov.uk </t>
  </si>
  <si>
    <t>Cyfeillgar i Wenyn</t>
  </si>
  <si>
    <t>Awdur/on yr Adroddiad a Dyddiad Cyhoeddiy</t>
  </si>
  <si>
    <t>Buddsoddiadau Pensiwn</t>
  </si>
  <si>
    <t xml:space="preserve">Ymunwch ag ymgyrch Pythefnos Diffodd i helpu i arbed ynni – yr Ymddiriedolaeth Arbed Ynni </t>
  </si>
  <si>
    <t>Canolfan y Dechnoleg Amgen – Dŵr Glaw a Llwyd</t>
  </si>
  <si>
    <t>Casgliadau ac ailgylchu | Rhaglen Weithredu'r Cynllun Gwastraff ac Adnoddau</t>
  </si>
  <si>
    <t>Act TravelWise – Modeshift – Teithio Cynaliadwy</t>
  </si>
  <si>
    <t>Canllaw labeli gwyrdd a moesegol | BBC Good Food</t>
  </si>
  <si>
    <t>Cylch bywyd crys-t – Angel Chang – YouTube</t>
  </si>
  <si>
    <t>Sut i gompostio’ch gwastraff | Ymddiriedolaeth Natur Gogledd Cymru</t>
  </si>
  <si>
    <t xml:space="preserve">5. Data Ôl-troed Carbon </t>
  </si>
  <si>
    <t>Ymddygiad</t>
  </si>
  <si>
    <t>Defnydd Tir</t>
  </si>
  <si>
    <t>Ewch i dudalen we Caru Gwenyn i weld beth ellwch ei wneud i gefnogi gwenyn, gloÿnnod byw, gwyfynod a chwilod, a gwneud Cymru yn wlad sy’n gyfeillgar i beillwyr.</t>
  </si>
  <si>
    <t xml:space="preserve">Cysylltwch â’ch darparwr pensiwn i drafod sut y mae’n gweithredu mewn perthynas â newid hinsawdd. </t>
  </si>
  <si>
    <r>
      <t xml:space="preserve">Defnyddio sticeri lliw, goleuadau cod lliw a switshis trydan i ddangos beth y dylid ei ddiffodd bob dydd.
</t>
    </r>
    <r>
      <rPr>
        <b/>
        <sz val="11"/>
        <color rgb="FFFF0000"/>
        <rFont val="Calibri"/>
        <family val="2"/>
        <charset val="0"/>
        <scheme val="minor"/>
      </rPr>
      <t>Coch</t>
    </r>
    <r>
      <rPr>
        <sz val="11"/>
        <color theme="1"/>
        <rFont val="Calibri"/>
        <family val="2"/>
        <charset val="0"/>
        <scheme val="minor"/>
      </rPr>
      <t xml:space="preserve"> - Peidiwch byth â’i ddiffodd
</t>
    </r>
    <r>
      <rPr>
        <b/>
        <sz val="11"/>
        <color theme="5"/>
        <rFont val="Calibri"/>
        <family val="2"/>
        <charset val="0"/>
        <scheme val="minor"/>
      </rPr>
      <t>Oren</t>
    </r>
    <r>
      <rPr>
        <sz val="11"/>
        <color theme="1"/>
        <rFont val="Calibri"/>
        <family val="2"/>
        <charset val="0"/>
        <scheme val="minor"/>
      </rPr>
      <t xml:space="preserve">  - Gofyn i’r staff 
</t>
    </r>
    <r>
      <rPr>
        <b/>
        <sz val="11"/>
        <color theme="9" tint="-0.249977111117893"/>
        <rFont val="Calibri"/>
        <family val="2"/>
        <charset val="0"/>
        <scheme val="minor"/>
      </rPr>
      <t>Gwyrdd</t>
    </r>
    <r>
      <rPr>
        <sz val="11"/>
        <color theme="1"/>
        <rFont val="Calibri"/>
        <family val="2"/>
        <charset val="0"/>
        <scheme val="minor"/>
      </rPr>
      <t xml:space="preserve">  - Ei ddiffodd pan nad yw’n cael ei ddefnyddio. </t>
    </r>
  </si>
  <si>
    <t>Cyfyngu uchafswm tymereddau ystafell</t>
  </si>
  <si>
    <t>Defnyddiwch amseryddion socedi trydan i ddiffodd offer sy’n cael ei adael mewn modd segur neu i wefru dros nos heb fod angen (e.e. troliau gwefru, oerydd dŵr a pheiriannau gwerthu).  Mae’r rhain yn ddefnyddiol ar gyfer ardaloedd nad ydynt yn cael eu defnyddio’n rheolaidd gan staff a fyddai fel arall yn diffodd yr offer yn y wal.</t>
  </si>
  <si>
    <t xml:space="preserve">Mae gosod tyrbinau gwynt yn gallu bod yn ddull gwych o gynhyrchu trydan ar gyfer yr Cyngor Tref a Chymuned.  Bydd gwneud hynny’n lleihau’r galw ar y grid trydan cenedlaethol sy’n defnyddio tanwydd ffosil i gynhyrchu ynni.  
</t>
  </si>
  <si>
    <t>Hyrwyddo’r defnydd o eitemau y gellir eu hailddefnyddio ymysg staff</t>
  </si>
  <si>
    <t xml:space="preserve">Cefnogi staff sydd wedi prynu neu sy’n bwriadu prynu beic neu sgwter trydan </t>
  </si>
  <si>
    <t>Ysgrifennwch ganllaw syml i gefnogi staff, gan nodi sut i sicrhau bod y deunyddiau y maent yn eu prynu yn fwy cynaliadwy.</t>
  </si>
  <si>
    <t xml:space="preserve">Dylid ymgysylltu â chyflenwyr nwyddau a gwasanaethau i ddeall beth maent yn ei wneud o safbwynt newid hinsawdd.  </t>
  </si>
  <si>
    <t xml:space="preserve">Wrth geisio nwyddau a gwasanaethau, dylid ystyried effaith cylch bywyd y cynnyrch dan sylw.  Dylai hyn ddechrau o ganfod deunyddiau crai, gweithgynhyrchu, dosbarthu, defnydd a gwaredu.  </t>
  </si>
  <si>
    <t xml:space="preserve">Cyfarfodydd Cyngor </t>
  </si>
  <si>
    <t xml:space="preserve">Ychwanegu’r Amgylchedd neu Newid Hinsawdd at raglenni cyfarfodydd Cyngor fel eitem sefydlog ar gyfer pob cyfarfod. </t>
  </si>
  <si>
    <t>Mae modd gofyn i Staff wneud ymrwymiad i gynorthwyo’r amgylchedd y flwyddyn honno; Ailgylchu, Compostio Gwastraff Bwyd ac ati.  Bydd gwneud addewid yn gwneud i bobl ystyried sut y gellir ei gyflawni.</t>
  </si>
  <si>
    <t xml:space="preserve">Mae pyllau yn ddull gwych o hyrwyddo Bioamrywiaeth, yn enwedig ar gyfer pryfed a mamolion.  Siaradwch â’r tîm Bioamrywiaeth i gael rhagor o wybodaeth.  </t>
  </si>
  <si>
    <t>Plannu dolydd blodau gwyllt gan ychwanegu lliw a ffynhonnell fwyd i beillwyr.</t>
  </si>
  <si>
    <t xml:space="preserve">Mae modd casglu dŵr glaw a dŵr llwyd (dŵr gwastraff glân o’r sinc) a’i ddefnyddio i ddyfrio planhigion yn yr Cyngor Tref a Chymuned neu ail-lenwi systemau toiledau lle nad yw hylendid yn broblem.  Mae sawl ffordd o wneud hyn megis cysylltu casgen ddŵr gyda phibellau neu systemau ailgylchu dŵr wedi’u cysylltu’n llawn.  </t>
  </si>
  <si>
    <t xml:space="preserve">Cynnal arolwg teithio staff i ddeall eu taith.  Bydd hyn yn cefnogi cyfrifiadau ôl-troed carbon ac mae modd cynghori staff unigol am yr allyriadau sy’n deillio o’u taith. </t>
  </si>
  <si>
    <t>Storio a Chynnal a Chadw Beiciau / Sgwteri</t>
  </si>
  <si>
    <t xml:space="preserve">Sicrhau bod gan Staff y cyfleusterau priodol i storio eu beiciau a’u sgwteri yn ddiogel a’u cynnal a’u cadw. </t>
  </si>
  <si>
    <t xml:space="preserve">Hyrwyddo Cerdded a Beicio i’r Gwaith </t>
  </si>
  <si>
    <t>Annog Aelodau Etholedig a Staff i gerdded a/neu feicio i’r gwaith lle bo modd</t>
  </si>
  <si>
    <t xml:space="preserve">Nodi a gweithredu prosiectau bioamrywiaeth lleol sy’n cefnogi natur ac yn mynd i’r afael â’r newid hinsawdd. </t>
  </si>
  <si>
    <t>Compostio</t>
  </si>
  <si>
    <t xml:space="preserve">Annog compostio o fewn cymunedau lle bo modd, gan helpu i hyrwyddo’r defnydd o wastraff bwyd a gardd. </t>
  </si>
  <si>
    <t xml:space="preserve">Mae modd ymgysylltu ag elusennau fel yr Ymddiriedolaeth Natur a’r RSPB i addysgu staff a’r cyhoedd am natur a’r prosiectau sydd ganddynt ar y gweill i achub bywyd gwyllt.   </t>
  </si>
  <si>
    <t xml:space="preserve">Rhandiroedd </t>
  </si>
  <si>
    <t xml:space="preserve">Ymgysylltu â’r cyhoedd i ddatblygu a hyrwyddo’r defnydd o randiroedd. </t>
  </si>
  <si>
    <t xml:space="preserve">Nodi defnydd ynni, neu gerdded o amgylch yr adeiladau ar ôl cau, gwirio am unrhyw ddefnydd ynni di-angen a nodi sut y gellir lleihau eu defnydd, gan sicrhau bod unrhyw newidiadau’n parhau.
</t>
  </si>
  <si>
    <t xml:space="preserve">Gwneud trefniadau i fonitro defnydd ynni trydan a gwres yn rheolaidd.  Bydd hyn yn gymorth i nodi anomaleddau a chyfnodau prysur o ran defnydd ynni yn rheolaidd a gweithredu o ran yr offer ac ymddygiad.   
</t>
  </si>
  <si>
    <t xml:space="preserve">Gall gor-gynhesu ystafelloedd deimlo’n anghyfforddus, gan achosi i bobl agor y ffenestri a’r drysau i awyru’r ystafell.  Mae’r gwastraff o ran gwres yn achosi costau ynni ac allyriadau carbon.  
Gosodwch thermostat yr ystafelloedd ar y tymereddau a argymhellir (18°C), a gweld pa mor dda mae’r staff yn addasu i hynny.  </t>
  </si>
  <si>
    <t>Edrychwch ar y DEC a’r adroddiad argymhellion, a / neu gysylltu â Thîm Ynni’r Cyngor i nodi cyfleoedd i leihau’r gwres sy’n cael ei golli drwy atgyweirio ffenestri, addasiadau, ac uwchraddiadau ac insiwleiddio’r adeilad.</t>
  </si>
  <si>
    <t xml:space="preserve">Dylai bod modd addasu tymheredd tapiau dŵr poeth yn y systemau gwresogi.  Mae modd gostwng tymheredd dŵr poeth i arbed ynni, gwiriwch dymereddau’r tapiau a’u haddasu fel y bo’n briodol.  
Mae’n rhaid i unrhyw addasiadau sicrhau y gellir cyflawni tasgau, ni ddylent gyfaddawdu mesurau rheoli risg clefyd y llengfilwyr a sicrhau nad yw staff mewn perygl o gael eu llosgi. </t>
  </si>
  <si>
    <t xml:space="preserve">Sicrhewch fod digon o gyfleoedd i staff ailgylchu eu gwastraff.  Dylid darparu biniau ar gyfer deunyddiau fel papur, plastigion, bwyd, batris, dillad a gwastraff yr ardd, a sicrhau bod pawb yn derbyn gwybodaeth drwy bosteri a chyfarwyddiadau o ran sut i ailgylchu’n dda.  
</t>
  </si>
  <si>
    <t xml:space="preserve">Cynorthwyo staff i nodi deunyddiau y maent yn eu taflu’n rheolaidd y gellir eu disodli gan eitemau y gellir eu hailddefnyddio.  Er enghraifft, poteli dŵr y gellir eu hail-lenwi, bagiau brechdanau heb blastig ac ati). </t>
  </si>
  <si>
    <t xml:space="preserve">Hysbysu staff am y dewisiadau teithio llesol yn eu hardaloedd.  Hyrwyddo’r wythnos teithio llesol 16-22 Medi bob blwyddyn gan ddefnyddio cynnwys ar wefan Modeshift. </t>
  </si>
  <si>
    <t xml:space="preserve">Dylid addysgu’r am labelu cynnyrch megis Ailgylchu, Masnach Deg, a FSC, PETA a’u cynorthwyo i ddeall a nodi cynnyrch sy’n fwy cynaliadwy ar gyfer yr amgylchedd ac anifeiliaid.  
Nodi cynhyrchion traul a fyddai’n cael eu prynu i’r safonau hyn. </t>
  </si>
  <si>
    <r>
      <t xml:space="preserve">Dylid plannu coed (gan gynnwys coed ffrwythau) i gynorthwyo i amsugno carbon deuocsid o’r atmosffer, hyrwyddo bioamrywiaeth a gwella lles.  
</t>
    </r>
    <r>
      <rPr>
        <b/>
        <sz val="11"/>
        <rFont val="Calibri"/>
        <family val="2"/>
        <charset val="0"/>
        <scheme val="minor"/>
      </rPr>
      <t>Sylwch</t>
    </r>
    <r>
      <rPr>
        <sz val="11"/>
        <rFont val="Calibri"/>
        <family val="2"/>
        <charset val="0"/>
        <scheme val="minor"/>
      </rPr>
      <t xml:space="preserve">:  Sicrhewch eich bod yn ymgynghori â Thîm Bioamrywiaeth y Cyngor i sicrhau y dewisir y rhywogaethau cywir ar gyfer y lleoliad cywir. </t>
    </r>
  </si>
  <si>
    <r>
      <t xml:space="preserve">Mae plannu gwrychoedd yn darparu lloches ac ardaloedd nythu ar gyfer adar ynghyd â bwyd ar ffurf aeron.  Hefyd, fel yr holl lystyfiant, gall amsugno carbon deuocsid o’r atmosffer i gynorthwyo i fynd i’r afael â newid hinsawdd. 
</t>
    </r>
    <r>
      <rPr>
        <b/>
        <sz val="11"/>
        <rFont val="Calibri"/>
        <family val="2"/>
        <charset val="0"/>
        <scheme val="minor"/>
      </rPr>
      <t>Sylwch</t>
    </r>
    <r>
      <rPr>
        <sz val="11"/>
        <rFont val="Calibri"/>
        <family val="2"/>
        <charset val="0"/>
        <scheme val="minor"/>
      </rPr>
      <t xml:space="preserve">:  Sicrhewch eich bod yn ymgynghori â Thîm Bioamrywiaeth y Cyngor i sicrhau y dewisir y rhywogaethau cywir ar gyfer y lleoliad cywir. </t>
    </r>
  </si>
  <si>
    <t>Mae’r adran hon yn cyflwyno Cynllun Gweithredu Cyngor Tref a Chymuned. Dyma restr o gamau gweithredu lleihau carbon y mae’r Cyngor Tref a Chymuned wedi cytuno arnynt yn seiliedig ar ganfyddiadau’r waelodlin ôl troed carbon. Mae’n ymdrin â themâu Adeiladau, Cludiant, Caffael, Ymddygiad a Defnydd Tir (efallai na fydd defnydd tir yn berthnasol felly dilëir os oes angen). 
Dylai Cynghorau Tref a Chymuned  ddewis nifer (e.e. 10) o gamau yn ymwneud â’r hinsawdd, a fydd yn cael effaith a sy’n berthnasol, y mae’n dymuno eu cwblhau yn y blynyddoedd sydd i ddod (e.e. hyd at 2030), gan anelu i ymgysylltu gyda Budd-ddeiliaid lle bo’n bosibl. Dim ond rhai camau bob blwyddyn y disgwylir i Cynghorau Tref a Chymuned  eu cwblhau gan sicrhau fod modd eu rheoli a’u bod yn cael eu gweithredu’n dda.</t>
  </si>
</sst>
</file>

<file path=xl/styles.xml><?xml version="1.0" encoding="utf-8"?>
<styleSheet xmlns:mc="http://schemas.openxmlformats.org/markup-compatibility/2006" xmlns:x14ac="http://schemas.microsoft.com/office/spreadsheetml/2009/9/ac" xmlns="http://schemas.openxmlformats.org/spreadsheetml/2006/main" mc:Ignorable="x14ac">
  <numFmts count="1">
    <numFmt numFmtId="164" formatCode="0.0%"/>
  </numFmts>
  <fonts count="78">
    <font>
      <sz val="11"/>
      <color theme="1"/>
      <name val="Calibri"/>
      <family val="2"/>
      <charset val="0"/>
      <scheme val="minor"/>
    </font>
    <font>
      <b/>
      <sz val="11"/>
      <color theme="1"/>
      <name val="Calibri"/>
      <family val="2"/>
      <charset val="0"/>
      <scheme val="minor"/>
    </font>
    <font>
      <sz val="9"/>
      <color indexed="81"/>
      <name val="Tahoma"/>
      <family val="2"/>
      <charset val="0"/>
    </font>
    <font>
      <b/>
      <sz val="11"/>
      <color theme="7" tint="-0.249977111117893"/>
      <name val="Calibri"/>
      <family val="2"/>
      <charset val="0"/>
      <scheme val="minor"/>
    </font>
    <font>
      <sz val="11"/>
      <color theme="1"/>
      <name val="Calibri"/>
      <family val="2"/>
      <charset val="0"/>
      <scheme val="minor"/>
    </font>
    <font>
      <b/>
      <vertAlign val="subscript"/>
      <sz val="11"/>
      <color theme="1"/>
      <name val="Calibri"/>
      <family val="2"/>
      <charset val="0"/>
      <scheme val="minor"/>
    </font>
    <font>
      <sz val="8"/>
      <name val="Calibri"/>
      <family val="2"/>
      <charset val="0"/>
      <scheme val="minor"/>
    </font>
    <font>
      <sz val="11"/>
      <color rgb="FFFF0000"/>
      <name val="Calibri"/>
      <family val="2"/>
      <charset val="0"/>
      <scheme val="minor"/>
    </font>
    <font>
      <i/>
      <sz val="11"/>
      <color theme="1"/>
      <name val="Calibri"/>
      <family val="2"/>
      <charset val="0"/>
      <scheme val="minor"/>
    </font>
    <font>
      <b/>
      <sz val="11"/>
      <name val="Calibri"/>
      <family val="2"/>
      <charset val="0"/>
      <scheme val="minor"/>
    </font>
    <font>
      <b/>
      <sz val="11"/>
      <color rgb="FFFF0000"/>
      <name val="Calibri"/>
      <family val="2"/>
      <charset val="0"/>
      <scheme val="minor"/>
    </font>
    <font>
      <sz val="14"/>
      <color theme="1"/>
      <name val="Calibri"/>
      <family val="2"/>
      <charset val="0"/>
      <scheme val="minor"/>
    </font>
    <font>
      <b/>
      <sz val="16"/>
      <color rgb="FFFF0000"/>
      <name val="Calibri"/>
      <family val="2"/>
      <charset val="0"/>
      <scheme val="minor"/>
    </font>
    <font>
      <b/>
      <sz val="16"/>
      <color theme="1"/>
      <name val="Calibri"/>
      <family val="2"/>
      <charset val="0"/>
      <scheme val="minor"/>
    </font>
    <font>
      <b/>
      <sz val="11"/>
      <color theme="9" tint="-0.249977111117893"/>
      <name val="Calibri"/>
      <family val="2"/>
      <charset val="0"/>
      <scheme val="minor"/>
    </font>
    <font>
      <b/>
      <sz val="11"/>
      <color theme="5"/>
      <name val="Calibri"/>
      <family val="2"/>
      <charset val="0"/>
      <scheme val="minor"/>
    </font>
    <font>
      <u val="single"/>
      <sz val="11"/>
      <color theme="10"/>
      <name val="Calibri"/>
      <family val="2"/>
      <charset val="0"/>
      <scheme val="minor"/>
    </font>
    <font>
      <sz val="11"/>
      <color rgb="FF0070C0"/>
      <name val="Calibri"/>
      <family val="2"/>
      <charset val="0"/>
      <scheme val="minor"/>
    </font>
    <font>
      <b/>
      <sz val="11"/>
      <color rgb="FF0070C0"/>
      <name val="Calibri"/>
      <family val="2"/>
      <charset val="0"/>
      <scheme val="minor"/>
    </font>
    <font>
      <b/>
      <sz val="14"/>
      <color theme="1"/>
      <name val="Calibri"/>
      <family val="2"/>
      <charset val="0"/>
      <scheme val="minor"/>
    </font>
    <font>
      <sz val="11"/>
      <name val="Calibri"/>
      <family val="2"/>
      <charset val="0"/>
      <scheme val="minor"/>
    </font>
    <font>
      <b/>
      <sz val="16"/>
      <name val="Calibri"/>
      <family val="2"/>
      <charset val="0"/>
      <scheme val="minor"/>
    </font>
    <font>
      <u val="single"/>
      <sz val="11"/>
      <name val="Calibri"/>
      <family val="2"/>
      <charset val="0"/>
      <scheme val="minor"/>
    </font>
    <font>
      <sz val="10"/>
      <color indexed="8"/>
      <name val="Calibri"/>
      <family val="2"/>
      <charset val="0"/>
    </font>
    <font>
      <sz val="9"/>
      <color indexed="8"/>
      <name val="Calibri"/>
      <family val="2"/>
      <charset val="0"/>
    </font>
    <font>
      <sz val="9"/>
      <color indexed="8"/>
      <name val="+mn-lt"/>
      <family val="2"/>
      <charset val="0"/>
    </font>
    <font>
      <sz val="9"/>
      <color rgb="00595959"/>
      <name val="+mn-lt"/>
      <family val="2"/>
      <charset val="0"/>
    </font>
    <font>
      <sz val="10"/>
      <color rgb="FFFFFFFF"/>
      <name val="Calibri"/>
      <family val="2"/>
      <charset val="0"/>
    </font>
    <font>
      <sz val="9"/>
      <color rgb="FFFFFFFF"/>
      <name val="Calibri"/>
      <family val="2"/>
      <charset val="0"/>
    </font>
    <font>
      <sz val="9"/>
      <color rgb="FFFFFFFF"/>
      <name val="+mn-lt"/>
      <family val="2"/>
      <charset val="0"/>
    </font>
    <font>
      <sz val="9"/>
      <color rgb="FFFFFFFF"/>
      <name val="+mn-lt"/>
      <family val="2"/>
      <charset val="0"/>
    </font>
    <font>
      <sz val="9"/>
      <color rgb="00404040"/>
      <name val="Calibri"/>
      <family val="2"/>
      <charset val="0"/>
    </font>
    <font>
      <sz val="9"/>
      <color rgb="00404040"/>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595959"/>
      <name val="Calibri"/>
      <family val="2"/>
      <charset val="0"/>
    </font>
    <font>
      <sz val="9"/>
      <color rgb="00595959"/>
      <name val="+mn-lt"/>
      <family val="2"/>
      <charset val="0"/>
    </font>
    <font>
      <b/>
      <sz val="11"/>
      <color indexed="8"/>
      <name val="Calibri"/>
      <family val="2"/>
      <charset val="0"/>
    </font>
    <font>
      <b/>
      <sz val="18"/>
      <color indexed="8"/>
      <name val="Calibri"/>
      <family val="2"/>
      <charset val="0"/>
    </font>
    <font>
      <sz val="18"/>
      <color indexed="8"/>
      <name val="Calibri"/>
      <family val="2"/>
      <charset val="0"/>
    </font>
    <font>
      <sz val="14"/>
      <color indexed="8"/>
      <name val="Calibri"/>
      <family val="2"/>
      <charset val="0"/>
    </font>
    <font>
      <sz val="14"/>
      <color rgb="00595959"/>
      <name val="Calibri"/>
      <family val="2"/>
      <charset val="0"/>
    </font>
    <font>
      <sz val="14"/>
      <color rgb="00595959"/>
      <name val="+mn-lt"/>
      <family val="2"/>
      <charset val="0"/>
    </font>
    <font>
      <sz val="14"/>
      <color indexed="63"/>
      <name val="Calibri"/>
      <family val="2"/>
      <charset val="0"/>
    </font>
    <font>
      <sz val="14"/>
      <color rgb="00595959"/>
      <name val="+mn-lt"/>
      <family val="2"/>
      <charset val="0"/>
    </font>
    <font>
      <sz val="14"/>
      <color rgb="00000000"/>
      <name val="+mn-lt"/>
      <family val="2"/>
      <charset val="0"/>
    </font>
    <font>
      <vertAlign val="subscript"/>
      <sz val="14"/>
      <color indexed="63"/>
      <name val="+mn-lt"/>
      <family val="2"/>
      <charset val="0"/>
    </font>
    <font>
      <vertAlign val="subscript"/>
      <sz val="14"/>
      <color rgb="00000000"/>
      <name val="+mn-lt"/>
      <family val="2"/>
      <charset val="0"/>
    </font>
    <font>
      <vertAlign val="subscript"/>
      <sz val="14"/>
      <color rgb="00595959"/>
      <name val="+mn-lt"/>
      <family val="2"/>
      <charset val="0"/>
    </font>
    <font>
      <sz val="9"/>
      <color rgb="FFFFFFFF"/>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FFFFFFFF"/>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FFFFFFFF"/>
      <name val="+mn-lt"/>
      <family val="2"/>
      <charset val="0"/>
    </font>
    <font>
      <sz val="9"/>
      <color rgb="FFFFFFFF"/>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indexed="63"/>
      <name val="+mn-lt"/>
      <family val="2"/>
      <charset val="0"/>
    </font>
  </fonts>
  <fills count="17">
    <fill>
      <patternFill patternType="none">
        <fgColor indexed="64"/>
        <bgColor indexed="65"/>
      </patternFill>
    </fill>
    <fill>
      <patternFill patternType="gray125">
        <fgColor indexed="64"/>
        <bgColor indexed="65"/>
      </patternFill>
    </fill>
    <fill>
      <patternFill patternType="solid">
        <fgColor theme="8"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E4C9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CC99FF"/>
        <bgColor indexed="64"/>
      </patternFill>
    </fill>
    <fill>
      <patternFill patternType="solid">
        <fgColor theme="0" tint="-0.49998474074526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38">
    <xf numFmtId="0" fontId="0" fillId="0" borderId="0"/>
    <xf numFmtId="0" fontId="16" fillId="0" borderId="0" applyAlignment="0" applyBorder="0" applyNumberFormat="0" applyFill="0" applyProtection="0"/>
  </cellStyleXfs>
  <cellXfs>
    <xf numFmtId="0" fontId="0" fillId="0" borderId="0" xfId="0"/>
    <xf numFmtId="0" fontId="1" fillId="2" borderId="1" xfId="0" applyAlignment="1" applyBorder="1" applyFont="1" applyFill="1">
      <alignment horizontal="center" vertical="center" wrapText="1"/>
    </xf>
    <xf numFmtId="0" fontId="1" fillId="3" borderId="0" xfId="0" applyAlignment="1" applyFont="1" applyFill="1">
      <alignment horizontal="center" vertical="center" wrapText="1"/>
    </xf>
    <xf numFmtId="0" fontId="0" fillId="3" borderId="1" xfId="0" applyAlignment="1" applyBorder="1" applyFill="1">
      <alignment horizontal="center" vertical="center" wrapText="1"/>
    </xf>
    <xf numFmtId="0" fontId="19" fillId="4" borderId="1" xfId="0" applyAlignment="1" applyBorder="1" applyFont="1" applyFill="1">
      <alignment horizontal="center" vertical="center" wrapText="1"/>
    </xf>
    <xf numFmtId="0" fontId="20" fillId="3" borderId="2" xfId="0" applyAlignment="1" applyBorder="1" applyFont="1" applyFill="1">
      <alignment horizontal="center" vertical="center" wrapText="1"/>
    </xf>
    <xf numFmtId="0" fontId="0" fillId="3" borderId="0" xfId="0" applyAlignment="1" applyFill="1">
      <alignment horizontal="center" vertical="center" wrapText="1"/>
    </xf>
    <xf numFmtId="0" fontId="0" fillId="3" borderId="2" xfId="0" applyAlignment="1" applyBorder="1" applyFill="1">
      <alignment horizontal="center" vertical="center" wrapText="1"/>
    </xf>
    <xf numFmtId="0" fontId="0" fillId="3" borderId="0" xfId="0" applyFill="1" applyProtection="1">
      <protection locked="0"/>
    </xf>
    <xf numFmtId="0" fontId="11" fillId="3" borderId="0" xfId="0" applyAlignment="1" applyFont="1" applyFill="1" applyProtection="1">
      <alignment horizontal="center" vertical="center"/>
      <protection locked="0"/>
    </xf>
    <xf numFmtId="0" fontId="1" fillId="3" borderId="0" xfId="0" applyBorder="1" applyFont="1" applyFill="1" applyProtection="1">
      <protection locked="0"/>
    </xf>
    <xf numFmtId="0" fontId="7" fillId="3" borderId="0" xfId="0" applyAlignment="1" applyBorder="1" applyFont="1" applyFill="1" applyProtection="1">
      <alignment horizontal="center" vertical="top"/>
      <protection locked="0"/>
    </xf>
    <xf numFmtId="0" fontId="1" fillId="3" borderId="0" xfId="0" applyFont="1" applyFill="1" applyProtection="1">
      <protection locked="0"/>
    </xf>
    <xf numFmtId="0" fontId="1" fillId="3" borderId="0" xfId="0" applyAlignment="1" applyFont="1" applyFill="1" applyProtection="1">
      <alignment horizontal="center"/>
      <protection locked="0"/>
    </xf>
    <xf numFmtId="0" fontId="0" fillId="3" borderId="0" xfId="0" applyAlignment="1" applyFill="1" applyProtection="1">
      <alignment horizontal="left" vertical="top"/>
      <protection locked="0"/>
    </xf>
    <xf numFmtId="0" fontId="0" fillId="0" borderId="3" xfId="0" applyBorder="1" applyProtection="1">
      <protection locked="0"/>
    </xf>
    <xf numFmtId="0" fontId="1" fillId="5" borderId="4" xfId="0" applyAlignment="1" applyBorder="1" applyFont="1" applyFill="1" applyProtection="1">
      <alignment horizontal="center"/>
      <protection locked="0"/>
    </xf>
    <xf numFmtId="0" fontId="1" fillId="6" borderId="5" xfId="0" applyAlignment="1" applyBorder="1" applyFont="1" applyFill="1" applyProtection="1">
      <alignment horizontal="center"/>
      <protection locked="0"/>
    </xf>
    <xf numFmtId="0" fontId="1" fillId="6" borderId="6" xfId="0" applyAlignment="1" applyBorder="1" applyFont="1" applyFill="1" applyProtection="1">
      <alignment horizontal="center"/>
      <protection locked="0"/>
    </xf>
    <xf numFmtId="0" fontId="1" fillId="6" borderId="7" xfId="0" applyAlignment="1" applyBorder="1" applyFont="1" applyFill="1" applyProtection="1">
      <alignment horizontal="center"/>
      <protection locked="0"/>
    </xf>
    <xf numFmtId="0" fontId="1" fillId="0" borderId="8" xfId="0" applyBorder="1" applyFont="1" applyProtection="1">
      <protection locked="0"/>
    </xf>
    <xf numFmtId="0" fontId="0" fillId="7" borderId="9" xfId="0" applyBorder="1" applyFill="1" applyProtection="1">
      <protection locked="0"/>
    </xf>
    <xf numFmtId="164" fontId="0" fillId="0" borderId="10" xfId="0" applyBorder="1" applyNumberFormat="1" applyProtection="1">
      <protection locked="0"/>
    </xf>
    <xf numFmtId="164" fontId="0" fillId="0" borderId="11" xfId="0" applyBorder="1" applyNumberFormat="1" applyProtection="1">
      <protection locked="0"/>
    </xf>
    <xf numFmtId="164" fontId="0" fillId="0" borderId="12" xfId="0" applyBorder="1" applyNumberFormat="1" applyProtection="1">
      <protection locked="0"/>
    </xf>
    <xf numFmtId="164" fontId="0" fillId="0" borderId="13" xfId="0" applyBorder="1" applyNumberFormat="1" applyProtection="1">
      <protection locked="0"/>
    </xf>
    <xf numFmtId="164" fontId="0" fillId="0" borderId="14" xfId="0" applyBorder="1" applyNumberFormat="1" applyProtection="1">
      <protection locked="0"/>
    </xf>
    <xf numFmtId="0" fontId="1" fillId="0" borderId="5" xfId="0" applyBorder="1" applyFont="1" applyProtection="1">
      <protection locked="0"/>
    </xf>
    <xf numFmtId="0" fontId="0" fillId="5" borderId="4" xfId="0" applyBorder="1" applyFill="1" applyProtection="1">
      <protection locked="0"/>
    </xf>
    <xf numFmtId="0" fontId="0" fillId="8" borderId="5" xfId="0" applyBorder="1" applyFill="1" applyProtection="1">
      <protection locked="0"/>
    </xf>
    <xf numFmtId="164" fontId="0" fillId="8" borderId="6" xfId="0" applyBorder="1" applyNumberFormat="1" applyFill="1" applyProtection="1">
      <protection locked="0"/>
    </xf>
    <xf numFmtId="0" fontId="0" fillId="8" borderId="7" xfId="0" applyBorder="1" applyFill="1" applyProtection="1">
      <protection locked="0"/>
    </xf>
    <xf numFmtId="164" fontId="0" fillId="8" borderId="15" xfId="0" applyBorder="1" applyNumberFormat="1" applyFill="1" applyProtection="1">
      <protection locked="0"/>
    </xf>
    <xf numFmtId="0" fontId="0" fillId="8" borderId="16" xfId="0" applyBorder="1" applyFill="1" applyProtection="1">
      <protection locked="0"/>
    </xf>
    <xf numFmtId="0" fontId="0" fillId="3" borderId="0" xfId="0" applyAlignment="1" applyFill="1" applyProtection="1">
      <alignment vertical="top"/>
      <protection locked="0"/>
    </xf>
    <xf numFmtId="0" fontId="1" fillId="3" borderId="0" xfId="0" applyAlignment="1" applyBorder="1" applyFont="1" applyFill="1" applyProtection="1">
      <alignment vertical="center"/>
      <protection locked="0"/>
    </xf>
    <xf numFmtId="0" fontId="0" fillId="3" borderId="0" xfId="0" applyAlignment="1" applyBorder="1" applyFill="1" applyProtection="1">
      <alignment horizontal="center"/>
      <protection locked="0"/>
    </xf>
    <xf numFmtId="0" fontId="0" fillId="3" borderId="0" xfId="0" applyBorder="1" applyFill="1" applyProtection="1">
      <protection locked="0"/>
    </xf>
    <xf numFmtId="0" fontId="1" fillId="6" borderId="4" xfId="0" applyAlignment="1" applyBorder="1" applyFont="1" applyFill="1" applyProtection="1">
      <alignment horizontal="center" vertical="center" wrapText="1"/>
      <protection locked="0"/>
    </xf>
    <xf numFmtId="0" fontId="0" fillId="3" borderId="9" xfId="0" applyBorder="1" applyFill="1" applyProtection="1">
      <protection locked="0"/>
    </xf>
    <xf numFmtId="0" fontId="0" fillId="3" borderId="17" xfId="0" applyBorder="1" applyFill="1" applyProtection="1">
      <protection locked="0"/>
    </xf>
    <xf numFmtId="0" fontId="0" fillId="3" borderId="18" xfId="0" applyBorder="1" applyFill="1" applyProtection="1">
      <protection locked="0"/>
    </xf>
    <xf numFmtId="0" fontId="0" fillId="7" borderId="4" xfId="0" applyBorder="1" applyFill="1" applyProtection="1">
      <protection locked="0"/>
    </xf>
    <xf numFmtId="0" fontId="0" fillId="7" borderId="5" xfId="0" applyBorder="1" applyFill="1" applyProtection="1">
      <protection locked="0"/>
    </xf>
    <xf numFmtId="0" fontId="0" fillId="7" borderId="7" xfId="0" applyBorder="1" applyFill="1" applyProtection="1">
      <protection locked="0"/>
    </xf>
    <xf numFmtId="0" fontId="0" fillId="7" borderId="16" xfId="0" applyBorder="1" applyFill="1" applyProtection="1">
      <protection locked="0"/>
    </xf>
    <xf numFmtId="0" fontId="0" fillId="3" borderId="0" xfId="0" applyFill="1" applyProtection="1"/>
    <xf numFmtId="0" fontId="0" fillId="3" borderId="0" xfId="0" applyAlignment="1" applyFont="1" applyFill="1" applyProtection="1"/>
    <xf numFmtId="0" fontId="0" fillId="0" borderId="3" xfId="0" applyBorder="1" applyProtection="1"/>
    <xf numFmtId="0" fontId="1" fillId="6" borderId="6" xfId="0" applyAlignment="1" applyBorder="1" applyFont="1" applyFill="1" applyProtection="1">
      <alignment horizontal="center"/>
    </xf>
    <xf numFmtId="0" fontId="1" fillId="6" borderId="15" xfId="0" applyAlignment="1" applyBorder="1" applyFont="1" applyFill="1" applyProtection="1">
      <alignment horizontal="center"/>
    </xf>
    <xf numFmtId="0" fontId="1" fillId="0" borderId="8" xfId="0" applyBorder="1" applyFont="1" applyProtection="1"/>
    <xf numFmtId="164" fontId="0" fillId="0" borderId="10" xfId="0" applyBorder="1" applyNumberFormat="1" applyProtection="1"/>
    <xf numFmtId="164" fontId="0" fillId="0" borderId="11" xfId="0" applyBorder="1" applyNumberFormat="1" applyProtection="1"/>
    <xf numFmtId="164" fontId="0" fillId="0" borderId="12" xfId="0" applyBorder="1" applyNumberFormat="1" applyProtection="1"/>
    <xf numFmtId="164" fontId="0" fillId="0" borderId="13" xfId="0" applyBorder="1" applyNumberFormat="1" applyProtection="1"/>
    <xf numFmtId="164" fontId="0" fillId="0" borderId="14" xfId="0" applyBorder="1" applyNumberFormat="1" applyProtection="1"/>
    <xf numFmtId="0" fontId="1" fillId="0" borderId="5" xfId="0" applyBorder="1" applyFont="1" applyProtection="1"/>
    <xf numFmtId="0" fontId="0" fillId="5" borderId="4" xfId="0" applyBorder="1" applyFill="1" applyProtection="1"/>
    <xf numFmtId="0" fontId="0" fillId="8" borderId="5" xfId="0" applyBorder="1" applyFill="1" applyProtection="1"/>
    <xf numFmtId="164" fontId="0" fillId="8" borderId="6" xfId="0" applyBorder="1" applyNumberFormat="1" applyFill="1" applyProtection="1"/>
    <xf numFmtId="0" fontId="0" fillId="8" borderId="7" xfId="0" applyBorder="1" applyFill="1" applyProtection="1"/>
    <xf numFmtId="164" fontId="0" fillId="8" borderId="15" xfId="0" applyBorder="1" applyNumberFormat="1" applyFill="1" applyProtection="1"/>
    <xf numFmtId="0" fontId="0" fillId="8" borderId="16" xfId="0" applyBorder="1" applyFill="1" applyProtection="1"/>
    <xf numFmtId="0" fontId="1" fillId="3" borderId="0" xfId="0" applyBorder="1" applyFont="1" applyFill="1" applyProtection="1"/>
    <xf numFmtId="0" fontId="0" fillId="3" borderId="0" xfId="0" applyBorder="1" applyFill="1" applyProtection="1"/>
    <xf numFmtId="164" fontId="0" fillId="3" borderId="0" xfId="0" applyBorder="1" applyNumberFormat="1" applyFill="1" applyProtection="1"/>
    <xf numFmtId="0" fontId="1" fillId="0" borderId="4" xfId="0" applyBorder="1" applyFont="1" applyProtection="1"/>
    <xf numFmtId="164" fontId="0" fillId="0" borderId="6" xfId="0" applyBorder="1" applyNumberFormat="1" applyProtection="1"/>
    <xf numFmtId="164" fontId="0" fillId="0" borderId="15" xfId="0" applyBorder="1" applyNumberFormat="1" applyProtection="1"/>
    <xf numFmtId="0" fontId="0" fillId="0" borderId="19" xfId="0" applyBorder="1" applyProtection="1"/>
    <xf numFmtId="0" fontId="0" fillId="5" borderId="9" xfId="0" applyBorder="1" applyFill="1" applyProtection="1"/>
    <xf numFmtId="0" fontId="0" fillId="3" borderId="9" xfId="0" applyBorder="1" applyFill="1" applyProtection="1"/>
    <xf numFmtId="164" fontId="0" fillId="0" borderId="20" xfId="0" applyBorder="1" applyNumberFormat="1" applyProtection="1"/>
    <xf numFmtId="0" fontId="0" fillId="0" borderId="21" xfId="0" applyBorder="1" applyFill="1" applyProtection="1"/>
    <xf numFmtId="164" fontId="0" fillId="0" borderId="22" xfId="0" applyBorder="1" applyNumberFormat="1" applyProtection="1"/>
    <xf numFmtId="164" fontId="0" fillId="0" borderId="23" xfId="0" applyBorder="1" applyNumberFormat="1" applyProtection="1"/>
    <xf numFmtId="0" fontId="0" fillId="0" borderId="24" xfId="0" applyBorder="1" applyFill="1" applyProtection="1"/>
    <xf numFmtId="0" fontId="0" fillId="5" borderId="17" xfId="0" applyBorder="1" applyFill="1" applyProtection="1"/>
    <xf numFmtId="0" fontId="0" fillId="3" borderId="17" xfId="0" applyBorder="1" applyFill="1" applyProtection="1"/>
    <xf numFmtId="164" fontId="0" fillId="0" borderId="25" xfId="0" applyBorder="1" applyNumberFormat="1" applyProtection="1"/>
    <xf numFmtId="0" fontId="0" fillId="0" borderId="26" xfId="0" applyBorder="1" applyFill="1" applyProtection="1"/>
    <xf numFmtId="164" fontId="0" fillId="0" borderId="27" xfId="0" applyBorder="1" applyNumberFormat="1" applyProtection="1"/>
    <xf numFmtId="0" fontId="0" fillId="0" borderId="28" xfId="0" applyBorder="1" applyFill="1" applyProtection="1"/>
    <xf numFmtId="0" fontId="1" fillId="0" borderId="29" xfId="0" applyBorder="1" applyFont="1" applyProtection="1"/>
    <xf numFmtId="0" fontId="0" fillId="5" borderId="18" xfId="0" applyBorder="1" applyFill="1" applyProtection="1"/>
    <xf numFmtId="0" fontId="0" fillId="3" borderId="18" xfId="0" applyBorder="1" applyFill="1" applyProtection="1"/>
    <xf numFmtId="164" fontId="0" fillId="0" borderId="30" xfId="0" applyBorder="1" applyNumberFormat="1" applyProtection="1"/>
    <xf numFmtId="0" fontId="0" fillId="0" borderId="31" xfId="0" applyBorder="1" applyFill="1" applyProtection="1"/>
    <xf numFmtId="164" fontId="0" fillId="0" borderId="32" xfId="0" applyBorder="1" applyNumberFormat="1" applyProtection="1"/>
    <xf numFmtId="164" fontId="0" fillId="0" borderId="33" xfId="0" applyBorder="1" applyNumberFormat="1" applyProtection="1"/>
    <xf numFmtId="0" fontId="0" fillId="0" borderId="34" xfId="0" applyBorder="1" applyFill="1" applyProtection="1"/>
    <xf numFmtId="0" fontId="0" fillId="0" borderId="35" xfId="0" applyBorder="1" applyProtection="1"/>
    <xf numFmtId="0" fontId="1" fillId="6" borderId="36" xfId="0" applyAlignment="1" applyBorder="1" applyFont="1" applyFill="1" applyProtection="1">
      <alignment horizontal="center"/>
    </xf>
    <xf numFmtId="0" fontId="1" fillId="6" borderId="37" xfId="0" applyAlignment="1" applyBorder="1" applyFont="1" applyFill="1" applyProtection="1">
      <alignment horizontal="center"/>
    </xf>
    <xf numFmtId="0" fontId="1" fillId="6" borderId="38" xfId="0" applyAlignment="1" applyBorder="1" applyFont="1" applyFill="1" applyProtection="1">
      <alignment horizontal="center"/>
    </xf>
    <xf numFmtId="0" fontId="0" fillId="5" borderId="21" xfId="0" applyBorder="1" applyFill="1" applyProtection="1"/>
    <xf numFmtId="0" fontId="0" fillId="5" borderId="23" xfId="0" applyBorder="1" applyFill="1" applyProtection="1"/>
    <xf numFmtId="1" fontId="0" fillId="0" borderId="12" xfId="0" applyBorder="1" applyNumberFormat="1" applyFill="1" applyProtection="1"/>
    <xf numFmtId="0" fontId="0" fillId="0" borderId="26" xfId="0" applyBorder="1" applyNumberFormat="1" applyFill="1" applyProtection="1"/>
    <xf numFmtId="0" fontId="0" fillId="0" borderId="31" xfId="0" applyBorder="1" applyNumberFormat="1" applyFill="1" applyProtection="1"/>
    <xf numFmtId="1" fontId="0" fillId="0" borderId="33" xfId="0" applyBorder="1" applyNumberFormat="1" applyFill="1" applyProtection="1"/>
    <xf numFmtId="0" fontId="1" fillId="6" borderId="19" xfId="0" applyAlignment="1" applyBorder="1" applyFont="1" applyFill="1" applyProtection="1">
      <alignment horizontal="center"/>
      <protection locked="0"/>
    </xf>
    <xf numFmtId="0" fontId="1" fillId="5" borderId="4" xfId="0" applyAlignment="1" applyBorder="1" applyFont="1" applyFill="1" applyProtection="1">
      <alignment horizontal="left"/>
      <protection locked="0"/>
    </xf>
    <xf numFmtId="0" fontId="1" fillId="0" borderId="8" xfId="0" applyBorder="1" applyFont="1" applyFill="1" applyProtection="1">
      <protection locked="0"/>
    </xf>
    <xf numFmtId="0" fontId="1" fillId="0" borderId="29" xfId="0" applyBorder="1" applyFont="1" applyFill="1" applyProtection="1">
      <protection locked="0"/>
    </xf>
    <xf numFmtId="0" fontId="20" fillId="0" borderId="0" xfId="0" applyAlignment="1" applyFont="1" applyFill="1">
      <alignment horizontal="center" vertical="center" wrapText="1"/>
    </xf>
    <xf numFmtId="0" fontId="9" fillId="2" borderId="1" xfId="0" applyAlignment="1" applyBorder="1" applyFont="1" applyFill="1">
      <alignment horizontal="center" vertical="center" wrapText="1"/>
    </xf>
    <xf numFmtId="0" fontId="20" fillId="3" borderId="1" xfId="0" applyAlignment="1" applyBorder="1" applyFont="1" applyFill="1">
      <alignment horizontal="center" vertical="center" wrapText="1"/>
    </xf>
    <xf numFmtId="0" fontId="22" fillId="3" borderId="1" xfId="1" applyAlignment="1" applyBorder="1" applyFont="1" applyFill="1">
      <alignment horizontal="center" vertical="center" wrapText="1"/>
    </xf>
    <xf numFmtId="0" fontId="20" fillId="3" borderId="2" xfId="1" applyAlignment="1" applyBorder="1" applyFont="1" applyFill="1">
      <alignment horizontal="center" vertical="center" wrapText="1"/>
    </xf>
    <xf numFmtId="0" fontId="22" fillId="0" borderId="1" xfId="1" applyAlignment="1" applyBorder="1" applyFont="1">
      <alignment horizontal="center" vertical="center"/>
    </xf>
    <xf numFmtId="0" fontId="22" fillId="3" borderId="1" xfId="1" applyAlignment="1" applyBorder="1" applyFont="1" applyFill="1">
      <alignment horizontal="center" vertical="center"/>
    </xf>
    <xf numFmtId="0" fontId="9" fillId="9" borderId="1" xfId="0" applyAlignment="1" applyBorder="1" applyFont="1" applyFill="1">
      <alignment horizontal="center" vertical="center" wrapText="1"/>
    </xf>
    <xf numFmtId="0" fontId="20" fillId="0" borderId="1" xfId="0" applyAlignment="1" applyBorder="1" applyFont="1" applyFill="1">
      <alignment horizontal="center" vertical="center" wrapText="1"/>
    </xf>
    <xf numFmtId="0" fontId="20" fillId="0" borderId="2" xfId="0" applyAlignment="1" applyBorder="1" applyFont="1" applyFill="1">
      <alignment horizontal="center" vertical="center" wrapText="1"/>
    </xf>
    <xf numFmtId="0" fontId="9" fillId="6" borderId="1" xfId="0" applyAlignment="1" applyBorder="1" applyFont="1" applyFill="1">
      <alignment horizontal="center" vertical="center" wrapText="1"/>
    </xf>
    <xf numFmtId="0" fontId="9" fillId="10" borderId="1" xfId="0" applyAlignment="1" applyBorder="1" applyFont="1" applyFill="1">
      <alignment horizontal="center" vertical="center" wrapText="1"/>
    </xf>
    <xf numFmtId="0" fontId="9" fillId="11" borderId="1" xfId="0" applyAlignment="1" applyBorder="1" applyFont="1" applyFill="1">
      <alignment horizontal="center" vertical="center" wrapText="1"/>
    </xf>
    <xf numFmtId="0" fontId="22" fillId="0" borderId="1" xfId="1" applyAlignment="1" applyBorder="1" applyFont="1" applyFill="1">
      <alignment horizontal="center" vertical="center" wrapText="1"/>
    </xf>
    <xf numFmtId="0" fontId="1" fillId="12" borderId="5" xfId="0" applyAlignment="1" applyBorder="1" applyFont="1" applyFill="1" applyProtection="1">
      <alignment horizontal="center"/>
    </xf>
    <xf numFmtId="0" fontId="1" fillId="12" borderId="39" xfId="0" applyAlignment="1" applyBorder="1" applyFont="1" applyFill="1" applyProtection="1">
      <alignment horizontal="center"/>
    </xf>
    <xf numFmtId="0" fontId="1" fillId="12" borderId="40" xfId="0" applyAlignment="1" applyBorder="1" applyFont="1" applyFill="1" applyProtection="1">
      <alignment horizontal="center"/>
    </xf>
    <xf numFmtId="0" fontId="1" fillId="13" borderId="5" xfId="0" applyAlignment="1" applyBorder="1" applyFont="1" applyFill="1" applyProtection="1">
      <alignment horizontal="center"/>
    </xf>
    <xf numFmtId="0" fontId="1" fillId="13" borderId="39" xfId="0" applyAlignment="1" applyBorder="1" applyFont="1" applyFill="1" applyProtection="1">
      <alignment horizontal="center"/>
    </xf>
    <xf numFmtId="0" fontId="1" fillId="13" borderId="40" xfId="0" applyAlignment="1" applyBorder="1" applyFont="1" applyFill="1" applyProtection="1">
      <alignment horizontal="center"/>
    </xf>
    <xf numFmtId="0" fontId="1" fillId="14" borderId="5" xfId="0" applyAlignment="1" applyBorder="1" applyFont="1" applyFill="1" applyProtection="1">
      <alignment horizontal="center"/>
    </xf>
    <xf numFmtId="0" fontId="1" fillId="14" borderId="39" xfId="0" applyAlignment="1" applyBorder="1" applyFont="1" applyFill="1" applyProtection="1">
      <alignment horizontal="center"/>
    </xf>
    <xf numFmtId="0" fontId="1" fillId="14" borderId="40" xfId="0" applyAlignment="1" applyBorder="1" applyFont="1" applyFill="1" applyProtection="1">
      <alignment horizontal="center"/>
    </xf>
    <xf numFmtId="0" fontId="0" fillId="3" borderId="19" xfId="0" applyAlignment="1" applyBorder="1" applyFont="1" applyFill="1" applyProtection="1">
      <alignment horizontal="center" vertical="top" wrapText="1"/>
    </xf>
    <xf numFmtId="0" fontId="0" fillId="3" borderId="41" xfId="0" applyAlignment="1" applyBorder="1" applyFont="1" applyFill="1" applyProtection="1">
      <alignment horizontal="center" vertical="top" wrapText="1"/>
    </xf>
    <xf numFmtId="0" fontId="0" fillId="3" borderId="42" xfId="0" applyAlignment="1" applyBorder="1" applyFont="1" applyFill="1" applyProtection="1">
      <alignment horizontal="center" vertical="top" wrapText="1"/>
    </xf>
    <xf numFmtId="0" fontId="0" fillId="3" borderId="35" xfId="0" applyAlignment="1" applyBorder="1" applyFont="1" applyFill="1" applyProtection="1">
      <alignment horizontal="center" vertical="top" wrapText="1"/>
    </xf>
    <xf numFmtId="0" fontId="0" fillId="3" borderId="0" xfId="0" applyAlignment="1" applyBorder="1" applyFont="1" applyFill="1" applyProtection="1">
      <alignment horizontal="center" vertical="top" wrapText="1"/>
    </xf>
    <xf numFmtId="0" fontId="0" fillId="3" borderId="43" xfId="0" applyAlignment="1" applyBorder="1" applyFont="1" applyFill="1" applyProtection="1">
      <alignment horizontal="center" vertical="top" wrapText="1"/>
    </xf>
    <xf numFmtId="0" fontId="0" fillId="3" borderId="44" xfId="0" applyAlignment="1" applyBorder="1" applyFont="1" applyFill="1" applyProtection="1">
      <alignment horizontal="center" vertical="top" wrapText="1"/>
    </xf>
    <xf numFmtId="0" fontId="0" fillId="3" borderId="30" xfId="0" applyAlignment="1" applyBorder="1" applyFont="1" applyFill="1" applyProtection="1">
      <alignment horizontal="center" vertical="top" wrapText="1"/>
    </xf>
    <xf numFmtId="0" fontId="0" fillId="3" borderId="45" xfId="0" applyAlignment="1" applyBorder="1" applyFont="1" applyFill="1" applyProtection="1">
      <alignment horizontal="center" vertical="top" wrapText="1"/>
    </xf>
    <xf numFmtId="0" fontId="1" fillId="6" borderId="46" xfId="0" applyAlignment="1" applyBorder="1" applyFont="1" applyFill="1" applyProtection="1">
      <alignment horizontal="center"/>
    </xf>
    <xf numFmtId="0" fontId="1" fillId="6" borderId="47" xfId="0" applyAlignment="1" applyBorder="1" applyFont="1" applyFill="1" applyProtection="1">
      <alignment horizontal="center"/>
    </xf>
    <xf numFmtId="0" fontId="1" fillId="3" borderId="0" xfId="0" applyAlignment="1" applyBorder="1" applyFont="1" applyFill="1" applyProtection="1">
      <alignment horizontal="center"/>
    </xf>
    <xf numFmtId="0" fontId="1" fillId="6" borderId="35" xfId="0" applyAlignment="1" applyBorder="1" applyFont="1" applyFill="1" applyProtection="1">
      <alignment horizontal="center"/>
    </xf>
    <xf numFmtId="0" fontId="1" fillId="6" borderId="0" xfId="0" applyAlignment="1" applyFont="1" applyFill="1" applyProtection="1">
      <alignment horizontal="center"/>
    </xf>
    <xf numFmtId="0" fontId="1" fillId="6" borderId="5" xfId="0" applyAlignment="1" applyBorder="1" applyFont="1" applyFill="1" applyProtection="1">
      <alignment horizontal="center"/>
    </xf>
    <xf numFmtId="0" fontId="1" fillId="6" borderId="40" xfId="0" applyAlignment="1" applyBorder="1" applyFont="1" applyFill="1" applyProtection="1">
      <alignment horizontal="center"/>
    </xf>
    <xf numFmtId="0" fontId="1" fillId="15" borderId="5" xfId="0" applyAlignment="1" applyBorder="1" applyFont="1" applyFill="1" applyProtection="1">
      <alignment horizontal="center"/>
    </xf>
    <xf numFmtId="0" fontId="1" fillId="15" borderId="39" xfId="0" applyAlignment="1" applyBorder="1" applyFont="1" applyFill="1" applyProtection="1">
      <alignment horizontal="center"/>
    </xf>
    <xf numFmtId="0" fontId="1" fillId="15" borderId="40" xfId="0" applyAlignment="1" applyBorder="1" applyFont="1" applyFill="1" applyProtection="1">
      <alignment horizontal="center"/>
    </xf>
    <xf numFmtId="0" fontId="0" fillId="3" borderId="31" xfId="0" applyAlignment="1" applyBorder="1" applyFill="1" applyProtection="1">
      <alignment horizontal="center"/>
      <protection locked="0"/>
    </xf>
    <xf numFmtId="0" fontId="0" fillId="3" borderId="48" xfId="0" applyAlignment="1" applyBorder="1" applyFill="1" applyProtection="1">
      <alignment horizontal="center"/>
      <protection locked="0"/>
    </xf>
    <xf numFmtId="0" fontId="0" fillId="3" borderId="33" xfId="0" applyAlignment="1" applyBorder="1" applyFill="1" applyProtection="1">
      <alignment horizontal="center"/>
      <protection locked="0"/>
    </xf>
    <xf numFmtId="0" fontId="0" fillId="3" borderId="26" xfId="0" applyAlignment="1" applyBorder="1" applyFill="1" applyProtection="1">
      <alignment horizontal="center"/>
      <protection locked="0"/>
    </xf>
    <xf numFmtId="0" fontId="0" fillId="3" borderId="1" xfId="0" applyAlignment="1" applyBorder="1" applyFill="1" applyProtection="1">
      <alignment horizontal="center"/>
      <protection locked="0"/>
    </xf>
    <xf numFmtId="0" fontId="0" fillId="3" borderId="12" xfId="0" applyAlignment="1" applyBorder="1" applyFill="1" applyProtection="1">
      <alignment horizontal="center"/>
      <protection locked="0"/>
    </xf>
    <xf numFmtId="0" fontId="0" fillId="3" borderId="49" xfId="0" applyAlignment="1" applyBorder="1" applyFill="1" applyProtection="1">
      <alignment horizontal="center"/>
      <protection locked="0"/>
    </xf>
    <xf numFmtId="0" fontId="0" fillId="3" borderId="50" xfId="0" applyAlignment="1" applyBorder="1" applyFill="1" applyProtection="1">
      <alignment horizontal="center"/>
      <protection locked="0"/>
    </xf>
    <xf numFmtId="0" fontId="0" fillId="3" borderId="11" xfId="0" applyAlignment="1" applyBorder="1" applyFill="1" applyProtection="1">
      <alignment horizontal="center"/>
      <protection locked="0"/>
    </xf>
    <xf numFmtId="0" fontId="1" fillId="6" borderId="5" xfId="0" applyAlignment="1" applyBorder="1" applyFont="1" applyFill="1" applyProtection="1">
      <alignment horizontal="center" vertical="center" wrapText="1"/>
      <protection locked="0"/>
    </xf>
    <xf numFmtId="0" fontId="1" fillId="6" borderId="39" xfId="0" applyAlignment="1" applyBorder="1" applyFont="1" applyFill="1" applyProtection="1">
      <alignment horizontal="center" vertical="center"/>
      <protection locked="0"/>
    </xf>
    <xf numFmtId="0" fontId="1" fillId="6" borderId="40" xfId="0" applyAlignment="1" applyBorder="1" applyFont="1" applyFill="1" applyProtection="1">
      <alignment horizontal="center" vertical="center"/>
      <protection locked="0"/>
    </xf>
    <xf numFmtId="0" fontId="1" fillId="6" borderId="7" xfId="0" applyAlignment="1" applyBorder="1" applyFont="1" applyFill="1" applyProtection="1">
      <alignment horizontal="center" vertical="center" wrapText="1"/>
      <protection locked="0"/>
    </xf>
    <xf numFmtId="0" fontId="1" fillId="6" borderId="15" xfId="0" applyAlignment="1" applyBorder="1" applyFont="1" applyFill="1" applyProtection="1">
      <alignment horizontal="center" vertical="center"/>
      <protection locked="0"/>
    </xf>
    <xf numFmtId="0" fontId="1" fillId="14" borderId="5" xfId="0" applyAlignment="1" applyBorder="1" applyFont="1" applyFill="1" applyProtection="1">
      <alignment horizontal="center"/>
      <protection locked="0"/>
    </xf>
    <xf numFmtId="0" fontId="1" fillId="14" borderId="39" xfId="0" applyAlignment="1" applyBorder="1" applyFont="1" applyFill="1" applyProtection="1">
      <alignment horizontal="center"/>
      <protection locked="0"/>
    </xf>
    <xf numFmtId="0" fontId="1" fillId="14" borderId="40" xfId="0" applyAlignment="1" applyBorder="1" applyFont="1" applyFill="1" applyProtection="1">
      <alignment horizontal="center"/>
      <protection locked="0"/>
    </xf>
    <xf numFmtId="0" fontId="17" fillId="0" borderId="19" xfId="0" applyAlignment="1" applyBorder="1" applyFont="1" applyProtection="1">
      <alignment horizontal="left" vertical="top" wrapText="1"/>
      <protection locked="0"/>
    </xf>
    <xf numFmtId="0" fontId="17" fillId="0" borderId="41" xfId="0" applyAlignment="1" applyBorder="1" applyFont="1" applyProtection="1">
      <alignment horizontal="left" vertical="top" wrapText="1"/>
      <protection locked="0"/>
    </xf>
    <xf numFmtId="0" fontId="17" fillId="0" borderId="42" xfId="0" applyAlignment="1" applyBorder="1" applyFont="1" applyProtection="1">
      <alignment horizontal="left" vertical="top" wrapText="1"/>
      <protection locked="0"/>
    </xf>
    <xf numFmtId="0" fontId="17" fillId="0" borderId="35" xfId="0" applyAlignment="1" applyBorder="1" applyFont="1" applyProtection="1">
      <alignment horizontal="left" vertical="top" wrapText="1"/>
      <protection locked="0"/>
    </xf>
    <xf numFmtId="0" fontId="17" fillId="0" borderId="0" xfId="0" applyAlignment="1" applyBorder="1" applyFont="1" applyProtection="1">
      <alignment horizontal="left" vertical="top" wrapText="1"/>
      <protection locked="0"/>
    </xf>
    <xf numFmtId="0" fontId="17" fillId="0" borderId="43" xfId="0" applyAlignment="1" applyBorder="1" applyFont="1" applyProtection="1">
      <alignment horizontal="left" vertical="top" wrapText="1"/>
      <protection locked="0"/>
    </xf>
    <xf numFmtId="0" fontId="17" fillId="0" borderId="44" xfId="0" applyAlignment="1" applyBorder="1" applyFont="1" applyProtection="1">
      <alignment horizontal="left" vertical="top" wrapText="1"/>
      <protection locked="0"/>
    </xf>
    <xf numFmtId="0" fontId="17" fillId="0" borderId="30" xfId="0" applyAlignment="1" applyBorder="1" applyFont="1" applyProtection="1">
      <alignment horizontal="left" vertical="top" wrapText="1"/>
      <protection locked="0"/>
    </xf>
    <xf numFmtId="0" fontId="17" fillId="0" borderId="45" xfId="0" applyAlignment="1" applyBorder="1" applyFont="1" applyProtection="1">
      <alignment horizontal="left" vertical="top" wrapText="1"/>
      <protection locked="0"/>
    </xf>
    <xf numFmtId="0" fontId="17" fillId="3" borderId="19" xfId="0" applyAlignment="1" applyBorder="1" applyFont="1" applyFill="1" applyProtection="1">
      <alignment horizontal="left" vertical="top"/>
      <protection locked="0"/>
    </xf>
    <xf numFmtId="0" fontId="17" fillId="3" borderId="41" xfId="0" applyAlignment="1" applyBorder="1" applyFont="1" applyFill="1" applyProtection="1">
      <alignment horizontal="left" vertical="top"/>
      <protection locked="0"/>
    </xf>
    <xf numFmtId="0" fontId="17" fillId="3" borderId="42" xfId="0" applyAlignment="1" applyBorder="1" applyFont="1" applyFill="1" applyProtection="1">
      <alignment horizontal="left" vertical="top"/>
      <protection locked="0"/>
    </xf>
    <xf numFmtId="0" fontId="17" fillId="3" borderId="35" xfId="0" applyAlignment="1" applyBorder="1" applyFont="1" applyFill="1" applyProtection="1">
      <alignment horizontal="left" vertical="top"/>
      <protection locked="0"/>
    </xf>
    <xf numFmtId="0" fontId="17" fillId="3" borderId="0" xfId="0" applyAlignment="1" applyFont="1" applyFill="1" applyProtection="1">
      <alignment horizontal="left" vertical="top"/>
      <protection locked="0"/>
    </xf>
    <xf numFmtId="0" fontId="17" fillId="3" borderId="43" xfId="0" applyAlignment="1" applyBorder="1" applyFont="1" applyFill="1" applyProtection="1">
      <alignment horizontal="left" vertical="top"/>
      <protection locked="0"/>
    </xf>
    <xf numFmtId="0" fontId="17" fillId="3" borderId="44" xfId="0" applyAlignment="1" applyBorder="1" applyFont="1" applyFill="1" applyProtection="1">
      <alignment horizontal="left" vertical="top"/>
      <protection locked="0"/>
    </xf>
    <xf numFmtId="0" fontId="17" fillId="3" borderId="30" xfId="0" applyAlignment="1" applyBorder="1" applyFont="1" applyFill="1" applyProtection="1">
      <alignment horizontal="left" vertical="top"/>
      <protection locked="0"/>
    </xf>
    <xf numFmtId="0" fontId="17" fillId="3" borderId="45" xfId="0" applyAlignment="1" applyBorder="1" applyFont="1" applyFill="1" applyProtection="1">
      <alignment horizontal="left" vertical="top"/>
      <protection locked="0"/>
    </xf>
    <xf numFmtId="0" fontId="17" fillId="3" borderId="19" xfId="0" applyAlignment="1" applyBorder="1" applyFont="1" applyFill="1" applyProtection="1">
      <alignment horizontal="left" vertical="top" wrapText="1"/>
      <protection locked="0"/>
    </xf>
    <xf numFmtId="0" fontId="17" fillId="3" borderId="41" xfId="0" applyAlignment="1" applyBorder="1" applyFont="1" applyFill="1" applyProtection="1">
      <alignment horizontal="left" vertical="top" wrapText="1"/>
      <protection locked="0"/>
    </xf>
    <xf numFmtId="0" fontId="17" fillId="3" borderId="42" xfId="0" applyAlignment="1" applyBorder="1" applyFont="1" applyFill="1" applyProtection="1">
      <alignment horizontal="left" vertical="top" wrapText="1"/>
      <protection locked="0"/>
    </xf>
    <xf numFmtId="0" fontId="17" fillId="3" borderId="35" xfId="0" applyAlignment="1" applyBorder="1" applyFont="1" applyFill="1" applyProtection="1">
      <alignment horizontal="left" vertical="top" wrapText="1"/>
      <protection locked="0"/>
    </xf>
    <xf numFmtId="0" fontId="17" fillId="3" borderId="0" xfId="0" applyAlignment="1" applyFont="1" applyFill="1" applyProtection="1">
      <alignment horizontal="left" vertical="top" wrapText="1"/>
      <protection locked="0"/>
    </xf>
    <xf numFmtId="0" fontId="17" fillId="3" borderId="43" xfId="0" applyAlignment="1" applyBorder="1" applyFont="1" applyFill="1" applyProtection="1">
      <alignment horizontal="left" vertical="top" wrapText="1"/>
      <protection locked="0"/>
    </xf>
    <xf numFmtId="0" fontId="17" fillId="3" borderId="44" xfId="0" applyAlignment="1" applyBorder="1" applyFont="1" applyFill="1" applyProtection="1">
      <alignment horizontal="left" vertical="top" wrapText="1"/>
      <protection locked="0"/>
    </xf>
    <xf numFmtId="0" fontId="17" fillId="3" borderId="30" xfId="0" applyAlignment="1" applyBorder="1" applyFont="1" applyFill="1" applyProtection="1">
      <alignment horizontal="left" vertical="top" wrapText="1"/>
      <protection locked="0"/>
    </xf>
    <xf numFmtId="0" fontId="17" fillId="3" borderId="45" xfId="0" applyAlignment="1" applyBorder="1" applyFont="1" applyFill="1" applyProtection="1">
      <alignment horizontal="left" vertical="top" wrapText="1"/>
      <protection locked="0"/>
    </xf>
    <xf numFmtId="0" fontId="1" fillId="3" borderId="0" xfId="0" applyAlignment="1" applyFont="1" applyFill="1" applyProtection="1">
      <alignment horizontal="left" vertical="top"/>
      <protection locked="0"/>
    </xf>
    <xf numFmtId="0" fontId="18" fillId="3" borderId="41" xfId="0" applyAlignment="1" applyBorder="1" applyFont="1" applyFill="1" applyProtection="1">
      <alignment horizontal="left" vertical="top" wrapText="1"/>
      <protection locked="0"/>
    </xf>
    <xf numFmtId="0" fontId="18" fillId="3" borderId="42" xfId="0" applyAlignment="1" applyBorder="1" applyFont="1" applyFill="1" applyProtection="1">
      <alignment horizontal="left" vertical="top" wrapText="1"/>
      <protection locked="0"/>
    </xf>
    <xf numFmtId="0" fontId="18" fillId="3" borderId="35" xfId="0" applyAlignment="1" applyBorder="1" applyFont="1" applyFill="1" applyProtection="1">
      <alignment horizontal="left" vertical="top" wrapText="1"/>
      <protection locked="0"/>
    </xf>
    <xf numFmtId="0" fontId="18" fillId="3" borderId="0" xfId="0" applyAlignment="1" applyFont="1" applyFill="1" applyProtection="1">
      <alignment horizontal="left" vertical="top" wrapText="1"/>
      <protection locked="0"/>
    </xf>
    <xf numFmtId="0" fontId="18" fillId="3" borderId="43" xfId="0" applyAlignment="1" applyBorder="1" applyFont="1" applyFill="1" applyProtection="1">
      <alignment horizontal="left" vertical="top" wrapText="1"/>
      <protection locked="0"/>
    </xf>
    <xf numFmtId="0" fontId="18" fillId="3" borderId="44" xfId="0" applyAlignment="1" applyBorder="1" applyFont="1" applyFill="1" applyProtection="1">
      <alignment horizontal="left" vertical="top" wrapText="1"/>
      <protection locked="0"/>
    </xf>
    <xf numFmtId="0" fontId="18" fillId="3" borderId="30" xfId="0" applyAlignment="1" applyBorder="1" applyFont="1" applyFill="1" applyProtection="1">
      <alignment horizontal="left" vertical="top" wrapText="1"/>
      <protection locked="0"/>
    </xf>
    <xf numFmtId="0" fontId="18" fillId="3" borderId="45" xfId="0" applyAlignment="1" applyBorder="1" applyFont="1" applyFill="1" applyProtection="1">
      <alignment horizontal="left" vertical="top" wrapText="1"/>
      <protection locked="0"/>
    </xf>
    <xf numFmtId="0" fontId="17" fillId="3" borderId="0" xfId="0" applyAlignment="1" applyBorder="1" applyFont="1" applyFill="1" applyProtection="1">
      <alignment horizontal="left" vertical="top"/>
      <protection locked="0"/>
    </xf>
    <xf numFmtId="0" fontId="0" fillId="3" borderId="19" xfId="0" applyAlignment="1" applyBorder="1" applyFill="1" applyProtection="1">
      <alignment horizontal="center" vertical="center" wrapText="1"/>
    </xf>
    <xf numFmtId="0" fontId="0" fillId="3" borderId="41" xfId="0" applyAlignment="1" applyBorder="1" applyFill="1" applyProtection="1">
      <alignment horizontal="center" vertical="center" wrapText="1"/>
    </xf>
    <xf numFmtId="0" fontId="0" fillId="3" borderId="42" xfId="0" applyAlignment="1" applyBorder="1" applyFill="1" applyProtection="1">
      <alignment horizontal="center" vertical="center" wrapText="1"/>
    </xf>
    <xf numFmtId="0" fontId="0" fillId="3" borderId="35" xfId="0" applyAlignment="1" applyBorder="1" applyFill="1" applyProtection="1">
      <alignment horizontal="center" vertical="center" wrapText="1"/>
    </xf>
    <xf numFmtId="0" fontId="0" fillId="3" borderId="0" xfId="0" applyAlignment="1" applyFill="1" applyProtection="1">
      <alignment horizontal="center" vertical="center" wrapText="1"/>
    </xf>
    <xf numFmtId="0" fontId="0" fillId="3" borderId="43" xfId="0" applyAlignment="1" applyBorder="1" applyFill="1" applyProtection="1">
      <alignment horizontal="center" vertical="center" wrapText="1"/>
    </xf>
    <xf numFmtId="0" fontId="0" fillId="3" borderId="44" xfId="0" applyAlignment="1" applyBorder="1" applyFill="1" applyProtection="1">
      <alignment horizontal="center" vertical="center" wrapText="1"/>
    </xf>
    <xf numFmtId="0" fontId="0" fillId="3" borderId="30" xfId="0" applyAlignment="1" applyBorder="1" applyFill="1" applyProtection="1">
      <alignment horizontal="center" vertical="center" wrapText="1"/>
    </xf>
    <xf numFmtId="0" fontId="0" fillId="3" borderId="45" xfId="0" applyAlignment="1" applyBorder="1" applyFill="1" applyProtection="1">
      <alignment horizontal="center" vertical="center" wrapText="1"/>
    </xf>
    <xf numFmtId="0" fontId="17" fillId="0" borderId="41" xfId="0" applyAlignment="1" applyBorder="1" applyFont="1" applyProtection="1">
      <alignment horizontal="left" vertical="top"/>
      <protection locked="0"/>
    </xf>
    <xf numFmtId="0" fontId="17" fillId="0" borderId="42" xfId="0" applyAlignment="1" applyBorder="1" applyFont="1" applyProtection="1">
      <alignment horizontal="left" vertical="top"/>
      <protection locked="0"/>
    </xf>
    <xf numFmtId="0" fontId="17" fillId="0" borderId="35" xfId="0" applyAlignment="1" applyBorder="1" applyFont="1" applyProtection="1">
      <alignment horizontal="left" vertical="top"/>
      <protection locked="0"/>
    </xf>
    <xf numFmtId="0" fontId="17" fillId="0" borderId="0" xfId="0" applyAlignment="1" applyBorder="1" applyFont="1" applyProtection="1">
      <alignment horizontal="left" vertical="top"/>
      <protection locked="0"/>
    </xf>
    <xf numFmtId="0" fontId="17" fillId="0" borderId="43" xfId="0" applyAlignment="1" applyBorder="1" applyFont="1" applyProtection="1">
      <alignment horizontal="left" vertical="top"/>
      <protection locked="0"/>
    </xf>
    <xf numFmtId="0" fontId="17" fillId="0" borderId="44" xfId="0" applyAlignment="1" applyBorder="1" applyFont="1" applyProtection="1">
      <alignment horizontal="left" vertical="top"/>
      <protection locked="0"/>
    </xf>
    <xf numFmtId="0" fontId="17" fillId="0" borderId="30" xfId="0" applyAlignment="1" applyBorder="1" applyFont="1" applyProtection="1">
      <alignment horizontal="left" vertical="top"/>
      <protection locked="0"/>
    </xf>
    <xf numFmtId="0" fontId="17" fillId="0" borderId="45" xfId="0" applyAlignment="1" applyBorder="1" applyFont="1" applyProtection="1">
      <alignment horizontal="left" vertical="top"/>
      <protection locked="0"/>
    </xf>
    <xf numFmtId="0" fontId="1" fillId="3" borderId="0" xfId="0" applyAlignment="1" applyFont="1" applyFill="1" applyProtection="1">
      <alignment horizontal="left"/>
      <protection locked="0"/>
    </xf>
    <xf numFmtId="0" fontId="13" fillId="0" borderId="19" xfId="0" applyAlignment="1" applyBorder="1" applyFont="1" applyProtection="1">
      <alignment horizontal="center" vertical="center"/>
      <protection locked="0"/>
    </xf>
    <xf numFmtId="0" fontId="13" fillId="0" borderId="41" xfId="0" applyAlignment="1" applyBorder="1" applyFont="1" applyProtection="1">
      <alignment horizontal="center" vertical="center"/>
      <protection locked="0"/>
    </xf>
    <xf numFmtId="0" fontId="13" fillId="0" borderId="42" xfId="0" applyAlignment="1" applyBorder="1" applyFont="1" applyProtection="1">
      <alignment horizontal="center" vertical="center"/>
      <protection locked="0"/>
    </xf>
    <xf numFmtId="0" fontId="13" fillId="0" borderId="44" xfId="0" applyAlignment="1" applyBorder="1" applyFont="1" applyProtection="1">
      <alignment horizontal="center" vertical="center"/>
      <protection locked="0"/>
    </xf>
    <xf numFmtId="0" fontId="13" fillId="0" borderId="30" xfId="0" applyAlignment="1" applyBorder="1" applyFont="1" applyProtection="1">
      <alignment horizontal="center" vertical="center"/>
      <protection locked="0"/>
    </xf>
    <xf numFmtId="0" fontId="13" fillId="0" borderId="45" xfId="0" applyAlignment="1" applyBorder="1" applyFont="1" applyProtection="1">
      <alignment horizontal="center" vertical="center"/>
      <protection locked="0"/>
    </xf>
    <xf numFmtId="0" fontId="17" fillId="0" borderId="0" xfId="0" applyAlignment="1" applyFont="1" applyProtection="1">
      <alignment horizontal="left" vertical="top" wrapText="1"/>
      <protection locked="0"/>
    </xf>
    <xf numFmtId="0" fontId="1" fillId="6" borderId="39" xfId="0" applyAlignment="1" applyBorder="1" applyFont="1" applyFill="1" applyProtection="1">
      <alignment horizontal="center"/>
      <protection locked="0"/>
    </xf>
    <xf numFmtId="0" fontId="1" fillId="6" borderId="40" xfId="0" applyAlignment="1" applyBorder="1" applyFont="1" applyFill="1" applyProtection="1">
      <alignment horizontal="center"/>
      <protection locked="0"/>
    </xf>
    <xf numFmtId="0" fontId="7" fillId="0" borderId="39" xfId="0" applyAlignment="1" applyBorder="1" applyFont="1" applyFill="1" applyProtection="1">
      <alignment horizontal="center" vertical="top"/>
      <protection locked="0"/>
    </xf>
    <xf numFmtId="0" fontId="7" fillId="0" borderId="40" xfId="0" applyAlignment="1" applyBorder="1" applyFont="1" applyFill="1" applyProtection="1">
      <alignment horizontal="center" vertical="top"/>
      <protection locked="0"/>
    </xf>
    <xf numFmtId="0" fontId="20" fillId="16" borderId="2" xfId="0" applyAlignment="1" applyBorder="1" applyFont="1" applyFill="1">
      <alignment horizontal="center" vertical="center" wrapText="1"/>
    </xf>
    <xf numFmtId="0" fontId="20" fillId="16" borderId="51" xfId="0" applyAlignment="1" applyBorder="1" applyFont="1" applyFill="1">
      <alignment horizontal="center" vertical="center" wrapText="1"/>
    </xf>
    <xf numFmtId="0" fontId="20" fillId="16" borderId="28" xfId="0" applyAlignment="1" applyBorder="1" applyFont="1" applyFill="1">
      <alignment horizontal="center" vertical="center" wrapText="1"/>
    </xf>
    <xf numFmtId="0" fontId="20" fillId="3" borderId="51" xfId="0" applyAlignment="1" applyBorder="1" applyFont="1" applyFill="1">
      <alignment horizontal="center" vertical="center" wrapText="1"/>
    </xf>
    <xf numFmtId="0" fontId="20" fillId="3" borderId="28" xfId="0" applyAlignment="1" applyBorder="1" applyFont="1" applyFill="1">
      <alignment horizontal="center" vertical="center" wrapText="1"/>
    </xf>
  </cellXfs>
  <cellStyles count="2">
    <cellStyle name="Hyperlink" xfId="1" builtinId="8"/>
    <cellStyle name="Normal" xfId="0" builtinId="0"/>
  </cellStyles>
  <dxfs>
    <dxf>
      <font>
        <strike val="0"/>
        <color rgb="FFFF0000"/>
      </font>
    </dxf>
    <dxf>
      <font>
        <strike val="0"/>
        <color theme="9" tint="-0.24994659260841701"/>
      </font>
    </dxf>
    <dxf>
      <font>
        <strike val="0"/>
        <color rgb="FFFF0000"/>
      </font>
    </dxf>
    <dxf>
      <font>
        <strike val="0"/>
        <color theme="9" tint="-0.24994659260841701"/>
      </font>
    </dxf>
    <dxf>
      <font>
        <strike val="0"/>
        <color theme="9" tint="-0.24994659260841701"/>
      </font>
    </dxf>
    <dxf>
      <font>
        <strike val="0"/>
        <color rgb="FFFF0000"/>
      </font>
    </dxf>
    <dxf>
      <font>
        <strike val="0"/>
        <color rgb="FFFF0000"/>
      </font>
    </dxf>
    <dxf>
      <font>
        <strike val="0"/>
        <color theme="9" tint="-0.24994659260841701"/>
      </font>
    </dxf>
    <dxf>
      <font>
        <strike val="0"/>
        <color theme="9" tint="-0.24994659260841701"/>
      </font>
    </dxf>
    <dxf>
      <font>
        <strike val="0"/>
        <color rgb="FFFF0000"/>
      </font>
    </dxf>
    <dxf>
      <font>
        <strike val="0"/>
        <color rgb="FFFF0000"/>
      </font>
    </dxf>
    <dxf>
      <font>
        <strike val="0"/>
        <color theme="9" tint="-0.24994659260841701"/>
      </font>
    </dxf>
  </dxfs>
  <tableStyles count="0" defaultTableStyle="TableStyleMedium2" defaultPivotStyle="PivotStyleLight16"/>
</styleSheet>
</file>

<file path=xl/_rels/workbook.xml.rels><?xml version="1.0" encoding="utf-8" standalone="yes"?><Relationships xmlns="http://schemas.openxmlformats.org/package/2006/relationships"><Relationship Id="rId2" Type="http://schemas.openxmlformats.org/officeDocument/2006/relationships/worksheet" Target="worksheets/sheet2.xml" /><Relationship Id="rId1" Type="http://schemas.openxmlformats.org/officeDocument/2006/relationships/worksheet" Target="worksheets/sheet1.xml" /><Relationship Id="rId3" Type="http://schemas.openxmlformats.org/officeDocument/2006/relationships/worksheet" Target="worksheets/sheet3.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charts/_rels/chart1.xml.rels><?xml version="1.0" encoding="utf-8" standalone="yes"?><Relationships xmlns="http://schemas.openxmlformats.org/package/2006/relationships"><Relationship Id="rId2" Type="http://schemas.microsoft.com/office/2011/relationships/chartColorStyle" Target="colors1.xml" /><Relationship Id="rId1" Type="http://schemas.microsoft.com/office/2011/relationships/chartStyle" Target="style1.xml" /></Relationships>
</file>

<file path=xl/charts/_rels/chart2.xml.rels><?xml version="1.0" encoding="utf-8" standalone="yes"?><Relationships xmlns="http://schemas.openxmlformats.org/package/2006/relationships"><Relationship Id="rId2" Type="http://schemas.microsoft.com/office/2011/relationships/chartColorStyle" Target="colors2.xml" /><Relationship Id="rId1" Type="http://schemas.microsoft.com/office/2011/relationships/chartStyle" Target="style2.xml" /></Relationships>
</file>

<file path=xl/charts/_rels/chart3.xml.rels><?xml version="1.0" encoding="utf-8" standalone="yes"?><Relationships xmlns="http://schemas.openxmlformats.org/package/2006/relationships"><Relationship Id="rId2" Type="http://schemas.microsoft.com/office/2011/relationships/chartColorStyle" Target="colors3.xml" /><Relationship Id="rId1" Type="http://schemas.microsoft.com/office/2011/relationships/chartStyle" Target="style3.xml" /></Relationships>
</file>

<file path=xl/charts/_rels/chart4.xml.rels><?xml version="1.0" encoding="utf-8" standalone="yes"?><Relationships xmlns="http://schemas.openxmlformats.org/package/2006/relationships"><Relationship Id="rId3" Type="http://schemas.openxmlformats.org/officeDocument/2006/relationships/themeOverride" Target="../theme/themeOverride1.xml" /><Relationship Id="rId2" Type="http://schemas.microsoft.com/office/2011/relationships/chartColorStyle" Target="colors4.xml" /><Relationship Id="rId1" Type="http://schemas.microsoft.com/office/2011/relationships/chartStyle" Target="style4.xml" /></Relationships>
</file>

<file path=xl/charts/_rels/chart5.xml.rels><?xml version="1.0" encoding="utf-8" standalone="yes"?><Relationships xmlns="http://schemas.openxmlformats.org/package/2006/relationships"><Relationship Id="rId3" Type="http://schemas.openxmlformats.org/officeDocument/2006/relationships/themeOverride" Target="../theme/themeOverride2.xml" /><Relationship Id="rId2" Type="http://schemas.microsoft.com/office/2011/relationships/chartColorStyle" Target="colors5.xml" /><Relationship Id="rId1" Type="http://schemas.microsoft.com/office/2011/relationships/chartStyle" Target="style5.xml" /></Relationships>
</file>

<file path=xl/charts/_rels/chart6.xml.rels><?xml version="1.0" encoding="utf-8" standalone="yes"?><Relationships xmlns="http://schemas.openxmlformats.org/package/2006/relationships"><Relationship Id="rId3" Type="http://schemas.openxmlformats.org/officeDocument/2006/relationships/themeOverride" Target="../theme/themeOverride3.xml" /><Relationship Id="rId2" Type="http://schemas.microsoft.com/office/2011/relationships/chartColorStyle" Target="colors6.xml" /><Relationship Id="rId1" Type="http://schemas.microsoft.com/office/2011/relationships/chartStyle" Target="style6.xml" /></Relationships>
</file>

<file path=xl/charts/chart1.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Allyriadau yn ôl Ffynhonnell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manualLayout>
          <c:layoutTarget val="inner"/>
          <c:xMode val="edge"/>
          <c:yMode val="edge"/>
          <c:x val="0.057853645833333335"/>
          <c:y val="0.14481208120541517"/>
          <c:w val="0.91789288194444441"/>
          <c:h val="0.49423725124416346"/>
        </c:manualLayout>
      </c:layout>
      <c:barChart>
        <c:barDir val="col"/>
        <c:grouping val="stacked"/>
        <c:varyColors val="0"/>
        <c:ser>
          <c:idx val="0"/>
          <c:order val="0"/>
          <c:tx>
            <c:strRef>
              <c:f>'Traciwr Carbon'!$B$14</c:f>
              <c:strCache/>
            </c:strRef>
          </c:tx>
          <c:spPr>
            <a:solidFill>
              <a:srgbClr val="2F5497"/>
            </a:solidFill>
            <a:ln>
              <a:noFill/>
              <a:round/>
            </a:ln>
            <a:effectLst/>
          </c:spPr>
          <c:invertIfNegative val="0"/>
          <c:dLbls>
            <c:dLbl>
              <c:idx val="0"/>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2"/>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3"/>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Carbon'!$C$14:$Q$14</c15:sqref>
                  </c15:fullRef>
                </c:ext>
              </c:extLst>
              <c:f>('Traciwr Carbon'!$C$14:$D$14,'Traciwr Carbon'!$F$14,'Traciwr Carbon'!$H$14,'Traciwr Carbon'!$J$14,'Traciwr Carbon'!$L$14,'Traciwr Carbon'!$N$14,'Traciwr Carbon'!$P$14)</c:f>
              <c:numCache>
                <c:ptCount val="15"/>
              </c:numCache>
            </c:numRef>
          </c:val>
        </c:ser>
        <c:ser>
          <c:idx val="3"/>
          <c:order val="1"/>
          <c:tx>
            <c:strRef>
              <c:f>'Traciwr Carbon'!$B$15</c:f>
              <c:strCache/>
            </c:strRef>
          </c:tx>
          <c:spPr>
            <a:solidFill>
              <a:srgbClr val="4472C4"/>
            </a:solidFill>
            <a:ln>
              <a:noFill/>
              <a:round/>
            </a:ln>
            <a:effectLst/>
          </c:spPr>
          <c:invertIfNegative val="0"/>
          <c:dLbls>
            <c:spPr>
              <a:solidFill>
                <a:srgbClr val="4472C4"/>
              </a:solid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Carbon'!$C$15:$Q$15</c15:sqref>
                  </c15:fullRef>
                </c:ext>
              </c:extLst>
              <c:f>('Traciwr Carbon'!$C$15:$D$15,'Traciwr Carbon'!$F$15,'Traciwr Carbon'!$H$15,'Traciwr Carbon'!$J$15,'Traciwr Carbon'!$L$15,'Traciwr Carbon'!$N$15,'Traciwr Carbon'!$P$15)</c:f>
              <c:numCache>
                <c:ptCount val="15"/>
              </c:numCache>
            </c:numRef>
          </c:val>
        </c:ser>
        <c:ser>
          <c:idx val="4"/>
          <c:order val="2"/>
          <c:tx>
            <c:strRef>
              <c:f>'Traciwr Carbon'!$B$16</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Carbon'!$C$16:$Q$16</c15:sqref>
                  </c15:fullRef>
                </c:ext>
              </c:extLst>
              <c:f>('Traciwr Carbon'!$C$16:$D$16,'Traciwr Carbon'!$F$16,'Traciwr Carbon'!$H$16,'Traciwr Carbon'!$J$16,'Traciwr Carbon'!$L$16,'Traciwr Carbon'!$N$16,'Traciwr Carbon'!$P$16)</c:f>
              <c:numCache>
                <c:ptCount val="15"/>
              </c:numCache>
            </c:numRef>
          </c:val>
        </c:ser>
        <c:ser>
          <c:idx val="5"/>
          <c:order val="3"/>
          <c:tx>
            <c:strRef>
              <c:f>'Traciwr Carbon'!$B$17</c:f>
              <c:strCache/>
            </c:strRef>
          </c:tx>
          <c:spPr>
            <a:solidFill>
              <a:srgbClr val="F4B186"/>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Carbon'!$C$17:$Q$17</c15:sqref>
                  </c15:fullRef>
                </c:ext>
              </c:extLst>
              <c:f>('Traciwr Carbon'!$C$17:$D$17,'Traciwr Carbon'!$F$17,'Traciwr Carbon'!$H$17,'Traciwr Carbon'!$J$17,'Traciwr Carbon'!$L$17,'Traciwr Carbon'!$N$17,'Traciwr Carbon'!$P$17)</c:f>
              <c:numCache>
                <c:ptCount val="15"/>
              </c:numCache>
            </c:numRef>
          </c:val>
        </c:ser>
        <c:ser>
          <c:idx val="6"/>
          <c:order val="4"/>
          <c:tx>
            <c:strRef>
              <c:f>'Traciwr Carbon'!$B$18</c:f>
              <c:strCache/>
            </c:strRef>
          </c:tx>
          <c:spPr>
            <a:solidFill>
              <a:srgbClr val="FBE6D8"/>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Carbon'!$C$18:$Q$18</c15:sqref>
                  </c15:fullRef>
                </c:ext>
              </c:extLst>
              <c:f>('Traciwr Carbon'!$C$18:$D$18,'Traciwr Carbon'!$F$18,'Traciwr Carbon'!$H$18,'Traciwr Carbon'!$J$18,'Traciwr Carbon'!$L$18,'Traciwr Carbon'!$N$18,'Traciwr Carbon'!$P$18)</c:f>
              <c:numCache>
                <c:ptCount val="15"/>
              </c:numCache>
            </c:numRef>
          </c:val>
        </c:ser>
        <c:ser>
          <c:idx val="7"/>
          <c:order val="5"/>
          <c:tx>
            <c:strRef>
              <c:f>'Traciwr Carbon'!$B$19</c:f>
              <c:strCache/>
            </c:strRef>
          </c:tx>
          <c:spPr>
            <a:solidFill>
              <a:srgbClr val="BFBFBF"/>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Carbon'!$C$19:$Q$19</c15:sqref>
                  </c15:fullRef>
                </c:ext>
              </c:extLst>
              <c:f>('Traciwr Carbon'!$C$19:$D$19,'Traciwr Carbon'!$F$19,'Traciwr Carbon'!$H$19,'Traciwr Carbon'!$J$19,'Traciwr Carbon'!$L$19,'Traciwr Carbon'!$N$19,'Traciwr Carbon'!$P$19)</c:f>
              <c:numCache>
                <c:ptCount val="15"/>
              </c:numCache>
            </c:numRef>
          </c:val>
        </c:ser>
        <c:dLbls>
          <c:showLegendKey val="0"/>
          <c:showVal val="0"/>
          <c:showCatName val="0"/>
          <c:showSerName val="0"/>
          <c:showPercent val="0"/>
          <c:showBubbleSize val="0"/>
          <c:showLeaderLines val="0"/>
        </c:dLbls>
        <c:gapWidth val="150"/>
        <c:overlap val="100"/>
        <c:axId val="727194863"/>
        <c:axId val="144798463"/>
      </c:barChart>
      <c:catAx>
        <c:axId val="727194863"/>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44798463"/>
        <c:crosses val="autoZero"/>
        <c:auto val="1"/>
        <c:lblAlgn val="ctr"/>
        <c:lblOffset val="100"/>
        <c:noMultiLvlLbl val="0"/>
        <c:tickMarkSkip val="1"/>
      </c:catAx>
      <c:valAx>
        <c:axId val="144798463"/>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7194863"/>
        <c:crosses val="autoZero"/>
        <c:crossBetween val="between"/>
      </c:valAx>
      <c:spPr>
        <a:noFill/>
        <a:ln>
          <a:noFill/>
          <a:round/>
        </a:ln>
        <a:effectLst/>
      </c:spPr>
    </c:plotArea>
    <c:legend>
      <c:legendPos val="b"/>
      <c:layout>
        <c:manualLayout>
          <c:xMode val="edge"/>
          <c:yMode val="edge"/>
          <c:x val="0.13802405949256344"/>
          <c:y val="0.749022309711286"/>
          <c:w val="0.720225721784777"/>
          <c:h val="0.20468139399241761"/>
        </c:manualLayout>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gap"/>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2.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Allyriadau yn ôl Thema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a:t>
            </a:r>
            <a:r>
              <a:rPr lang="en-GB" b="0" i="0" sz="1400" baseline="0">
                <a:solidFill>
                  <a:srgbClr val="595959"/>
                </a:solidFill>
              </a:rPr>
              <a:t>)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barChart>
        <c:barDir val="col"/>
        <c:grouping val="stacked"/>
        <c:varyColors val="0"/>
        <c:ser>
          <c:idx val="0"/>
          <c:order val="0"/>
          <c:tx>
            <c:strRef>
              <c:f>'Traciwr Carbon'!$B$30</c:f>
              <c:strCache/>
            </c:strRef>
          </c:tx>
          <c:spPr>
            <a:solidFill>
              <a:srgbClr val="4472C4"/>
            </a:solidFill>
            <a:ln>
              <a:noFill/>
              <a:round/>
            </a:ln>
            <a:effectLst/>
          </c:spPr>
          <c:invertIfNegative val="0"/>
          <c:dLbls>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Carbon'!$C$29:$Q$29</c15:sqref>
                  </c15:fullRef>
                </c:ext>
              </c:extLst>
              <c:f>('Traciwr Carbon'!$C$29:$D$29,'Traciwr Carbon'!$F$29,'Traciwr Carbon'!$H$29,'Traciwr Carbon'!$J$29,'Traciwr Carbon'!$L$29,'Traciwr Carbon'!$N$29,'Traciwr Carbon'!$P$29)</c:f>
              <c:strCache/>
            </c:strRef>
          </c:cat>
          <c:val>
            <c:numRef>
              <c:extLst>
                <c:ext uri="{02D57815-91ED-43cb-92C2-25804820EDAC}">
                  <c15:fullRef xmlns:c15="http://schemas.microsoft.com/office/drawing/2012/chart">
                    <c15:sqref>'Traciwr Carbon'!$C$30:$Q$30</c15:sqref>
                  </c15:fullRef>
                </c:ext>
              </c:extLst>
              <c:f>('Traciwr Carbon'!$C$30:$D$30,'Traciwr Carbon'!$F$30,'Traciwr Carbon'!$H$30,'Traciwr Carbon'!$J$30,'Traciwr Carbon'!$L$30,'Traciwr Carbon'!$N$30,'Traciwr Carbon'!$P$30)</c:f>
              <c:numCache>
                <c:ptCount val="8"/>
                <c:pt idx="0">
                  <c:v>0</c:v>
                </c:pt>
                <c:pt idx="1">
                  <c:v>0</c:v>
                </c:pt>
                <c:pt idx="2">
                  <c:v>0</c:v>
                </c:pt>
                <c:pt idx="3">
                  <c:v>0</c:v>
                </c:pt>
                <c:pt idx="4">
                  <c:v>0</c:v>
                </c:pt>
                <c:pt idx="5">
                  <c:v>0</c:v>
                </c:pt>
                <c:pt idx="6">
                  <c:v>0</c:v>
                </c:pt>
                <c:pt idx="7">
                  <c:v>0</c:v>
                </c:pt>
              </c:numCache>
            </c:numRef>
          </c:val>
        </c:ser>
        <c:ser>
          <c:idx val="1"/>
          <c:order val="1"/>
          <c:tx>
            <c:strRef>
              <c:f>'Traciwr Carbon'!$B$31</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Carbon'!$C$29:$Q$29</c15:sqref>
                  </c15:fullRef>
                </c:ext>
              </c:extLst>
              <c:f>('Traciwr Carbon'!$C$29:$D$29,'Traciwr Carbon'!$F$29,'Traciwr Carbon'!$H$29,'Traciwr Carbon'!$J$29,'Traciwr Carbon'!$L$29,'Traciwr Carbon'!$N$29,'Traciwr Carbon'!$P$29)</c:f>
              <c:strCache/>
            </c:strRef>
          </c:cat>
          <c:val>
            <c:numRef>
              <c:extLst>
                <c:ext uri="{02D57815-91ED-43cb-92C2-25804820EDAC}">
                  <c15:fullRef xmlns:c15="http://schemas.microsoft.com/office/drawing/2012/chart">
                    <c15:sqref>'Traciwr Carbon'!$C$31:$Q$31</c15:sqref>
                  </c15:fullRef>
                </c:ext>
              </c:extLst>
              <c:f>('Traciwr Carbon'!$C$31:$D$31,'Traciwr Carbon'!$F$31,'Traciwr Carbon'!$H$31,'Traciwr Carbon'!$J$31,'Traciwr Carbon'!$L$31,'Traciwr Carbon'!$N$31,'Traciwr Carbon'!$P$31)</c:f>
              <c:numCache>
                <c:ptCount val="8"/>
                <c:pt idx="0">
                  <c:v>0</c:v>
                </c:pt>
                <c:pt idx="1">
                  <c:v>0</c:v>
                </c:pt>
                <c:pt idx="2">
                  <c:v>0</c:v>
                </c:pt>
                <c:pt idx="3">
                  <c:v>0</c:v>
                </c:pt>
                <c:pt idx="4">
                  <c:v>0</c:v>
                </c:pt>
                <c:pt idx="5">
                  <c:v>0</c:v>
                </c:pt>
                <c:pt idx="6">
                  <c:v>0</c:v>
                </c:pt>
                <c:pt idx="7">
                  <c:v>0</c:v>
                </c:pt>
              </c:numCache>
            </c:numRef>
          </c:val>
        </c:ser>
        <c:ser>
          <c:idx val="2"/>
          <c:order val="2"/>
          <c:tx>
            <c:strRef>
              <c:f>'Traciwr Carbon'!$B$32</c:f>
              <c:strCache/>
            </c:strRef>
          </c:tx>
          <c:spPr>
            <a:solidFill>
              <a:srgbClr val="D1CFCF"/>
            </a:solidFill>
            <a:ln>
              <a:noFill/>
              <a:round/>
            </a:ln>
            <a:effectLst/>
          </c:spPr>
          <c:invertIfNegative val="0"/>
          <c:dLbls>
            <c:spPr>
              <a:solidFill>
                <a:srgbClr val="D1CFCF"/>
              </a:solidFill>
              <a:ln>
                <a:solidFill>
                  <a:srgbClr val="D1CFCF"/>
                </a:solidFill>
                <a:prstDash val="solid"/>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Carbon'!$C$29:$Q$29</c15:sqref>
                  </c15:fullRef>
                </c:ext>
              </c:extLst>
              <c:f>('Traciwr Carbon'!$C$29:$D$29,'Traciwr Carbon'!$F$29,'Traciwr Carbon'!$H$29,'Traciwr Carbon'!$J$29,'Traciwr Carbon'!$L$29,'Traciwr Carbon'!$N$29,'Traciwr Carbon'!$P$29)</c:f>
              <c:strCache/>
            </c:strRef>
          </c:cat>
          <c:val>
            <c:numRef>
              <c:extLst>
                <c:ext uri="{02D57815-91ED-43cb-92C2-25804820EDAC}">
                  <c15:fullRef xmlns:c15="http://schemas.microsoft.com/office/drawing/2012/chart">
                    <c15:sqref>'Traciwr Carbon'!$C$32:$Q$32</c15:sqref>
                  </c15:fullRef>
                </c:ext>
              </c:extLst>
              <c:f>('Traciwr Carbon'!$C$32:$D$32,'Traciwr Carbon'!$F$32,'Traciwr Carbon'!$H$32,'Traciwr Carbon'!$J$32,'Traciwr Carbon'!$L$32,'Traciwr Carbon'!$N$32,'Traciwr Carbon'!$P$32)</c:f>
              <c:numCach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showLeaderLines val="0"/>
        </c:dLbls>
        <c:gapWidth val="150"/>
        <c:overlap val="100"/>
        <c:axId val="726909599"/>
        <c:axId val="156634975"/>
      </c:barChart>
      <c:catAx>
        <c:axId val="726909599"/>
        <c:scaling>
          <c:orientation val="minMax"/>
        </c:scaling>
        <c:delete val="0"/>
        <c:axPos val="b"/>
        <c:numFmt formatCode="General" sourceLinked="1"/>
        <c:majorTickMark val="out"/>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56634975"/>
        <c:crosses val="autoZero"/>
        <c:auto val="1"/>
        <c:lblAlgn val="ctr"/>
        <c:lblOffset val="100"/>
        <c:noMultiLvlLbl val="0"/>
        <c:tickMarkSkip val="1"/>
      </c:catAx>
      <c:valAx>
        <c:axId val="156634975"/>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6909599"/>
        <c:crosses val="autoZero"/>
        <c:crossBetween val="between"/>
      </c:valAx>
      <c:spPr>
        <a:noFill/>
        <a:ln>
          <a:noFill/>
          <a:round/>
        </a:ln>
        <a:effectLst/>
      </c:spPr>
    </c:plotArea>
    <c:legend>
      <c:legendPos val="b"/>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zero"/>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3.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Cynnydd at 2030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lineChart>
        <c:grouping val="standard"/>
        <c:varyColors val="0"/>
        <c:ser>
          <c:idx val="0"/>
          <c:order val="0"/>
          <c:tx>
            <c:v>Targed Adeiladau</c:v>
          </c:tx>
          <c:spPr>
            <a:ln w="28575">
              <a:solidFill>
                <a:srgbClr val="4472C4"/>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'Traciwr Carbon'!$B$38:$B$45</c:f>
              <c:strCache/>
            </c:strRef>
          </c:cat>
          <c:val>
            <c:numRef>
              <c:f>'Traciwr Carbon'!$D$38:$D$45</c:f>
              <c:numCache/>
            </c:numRef>
          </c:val>
          <c:smooth val="0"/>
        </c:ser>
        <c:ser>
          <c:idx val="3"/>
          <c:order val="1"/>
          <c:tx>
            <c:v>Gwir Allyriadau Adeiladau</c:v>
          </c:tx>
          <c:spPr>
            <a:ln w="28575">
              <a:solidFill>
                <a:srgbClr val="2E75B6"/>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'Traciwr Carbon'!$B$38:$B$45</c:f>
              <c:strCache/>
            </c:strRef>
          </c:cat>
          <c:val>
            <c:numRef>
              <c:f>'Traciwr Carbon'!$C$38:$C$45</c:f>
              <c:numCache/>
            </c:numRef>
          </c:val>
          <c:smooth val="0"/>
        </c:ser>
        <c:ser>
          <c:idx val="1"/>
          <c:order val="2"/>
          <c:tx>
            <c:v>Targed Cludiant </c:v>
          </c:tx>
          <c:spPr>
            <a:ln w="28575">
              <a:solidFill>
                <a:srgbClr val="ED7D31"/>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'Traciwr Carbon'!$B$38:$B$45</c:f>
              <c:strCache/>
            </c:strRef>
          </c:cat>
          <c:val>
            <c:numRef>
              <c:f>'Traciwr Carbon'!$F$38:$F$45</c:f>
              <c:numCache/>
            </c:numRef>
          </c:val>
          <c:smooth val="0"/>
        </c:ser>
        <c:ser>
          <c:idx val="4"/>
          <c:order val="3"/>
          <c:tx>
            <c:v>Gwir Allyriadau Cludiant</c:v>
          </c:tx>
          <c:spPr>
            <a:ln w="28575">
              <a:solidFill>
                <a:srgbClr val="ED7D31"/>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'Traciwr Carbon'!$B$38:$B$45</c:f>
              <c:strCache/>
            </c:strRef>
          </c:cat>
          <c:val>
            <c:numRef>
              <c:f>'Traciwr Carbon'!$E$38:$E$45</c:f>
              <c:numCache/>
            </c:numRef>
          </c:val>
          <c:smooth val="0"/>
        </c:ser>
        <c:ser>
          <c:idx val="2"/>
          <c:order val="4"/>
          <c:tx>
            <c:v>Targed Cadwyn Gyflenwi</c:v>
          </c:tx>
          <c:spPr>
            <a:ln w="28575">
              <a:solidFill>
                <a:srgbClr val="A5A5A5"/>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'Traciwr Carbon'!$B$38:$B$45</c:f>
              <c:strCache/>
            </c:strRef>
          </c:cat>
          <c:val>
            <c:numRef>
              <c:f>'Traciwr Carbon'!$H$38:$H$45</c:f>
              <c:numCache/>
            </c:numRef>
          </c:val>
          <c:smooth val="0"/>
        </c:ser>
        <c:ser>
          <c:idx val="5"/>
          <c:order val="5"/>
          <c:tx>
            <c:v>Gwir Allyriadau Cadwyn Gyflenwi</c:v>
          </c:tx>
          <c:spPr>
            <a:ln w="28575">
              <a:solidFill>
                <a:srgbClr val="A5A5A5"/>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'Traciwr Carbon'!$B$38:$B$45</c:f>
              <c:strCache/>
            </c:strRef>
          </c:cat>
          <c:val>
            <c:numRef>
              <c:f>'Traciwr Carbon'!$G$38:$G$45</c:f>
              <c:numCache/>
            </c:numRef>
          </c:val>
          <c:smooth val="0"/>
        </c:ser>
        <c:dLbls>
          <c:showLegendKey val="0"/>
          <c:showVal val="0"/>
          <c:showCatName val="0"/>
          <c:showSerName val="0"/>
          <c:showPercent val="0"/>
          <c:showBubbleSize val="0"/>
          <c:showLeaderLines val="0"/>
        </c:dLbls>
        <c:axId val="1037529680"/>
        <c:axId val="1037533424"/>
      </c:lineChart>
      <c:catAx>
        <c:axId val="1037529680"/>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037533424"/>
        <c:crosses val="autoZero"/>
        <c:auto val="1"/>
        <c:lblAlgn val="ctr"/>
        <c:lblOffset val="100"/>
        <c:noMultiLvlLbl val="0"/>
        <c:tickMarkSkip val="1"/>
      </c:catAx>
      <c:valAx>
        <c:axId val="1037533424"/>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1037529680"/>
        <c:crosses val="autoZero"/>
        <c:crossBetween val="between"/>
      </c:valAx>
      <c:spPr>
        <a:noFill/>
        <a:ln>
          <a:noFill/>
          <a:round/>
        </a:ln>
        <a:effectLst/>
      </c:spPr>
    </c:plotArea>
    <c:legend>
      <c:legendPos val="b"/>
      <c:layout>
        <c:manualLayout>
          <c:xMode val="edge"/>
          <c:yMode val="edge"/>
          <c:x val="0.12301145833333334"/>
          <c:y val="0.77547660853878531"/>
          <c:w val="0.81350833333333317"/>
          <c:h val="0.20008562838244137"/>
        </c:manualLayout>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gap"/>
  </c:chart>
  <c:spPr>
    <a:solidFill>
      <a:srgbClr val="FFFFFF"/>
    </a:solidFill>
    <a:ln w="28575">
      <a:solidFill>
        <a:srgbClr val="4472C4"/>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4.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lrMapOvr xmlns:c="http://schemas.openxmlformats.org/drawingml/2006/chart" bg1="lt1" tx1="dk1" bg2="lt2" tx2="dk2" accent1="accent1" accent2="accent2" accent3="accent3" accent4="accent4" accent5="accent5" accent6="accent6" hlink="hlink" folHlink="folHlink"/>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Allyriadau yn ôl Thema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a:t>
            </a:r>
            <a:r>
              <a:rPr lang="en-GB" b="0" i="0" sz="1400" baseline="0">
                <a:solidFill>
                  <a:srgbClr val="595959"/>
                </a:solidFill>
              </a:rPr>
              <a:t>)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barChart>
        <c:barDir val="col"/>
        <c:grouping val="stacked"/>
        <c:varyColors val="0"/>
        <c:ser>
          <c:idx val="0"/>
          <c:order val="0"/>
          <c:tx>
            <c:strRef>
              <c:f>'Traciwr Carbon'!$B$30</c:f>
              <c:strCache/>
            </c:strRef>
          </c:tx>
          <c:spPr>
            <a:solidFill>
              <a:srgbClr val="4472C4"/>
            </a:solidFill>
            <a:ln>
              <a:noFill/>
              <a:round/>
            </a:ln>
            <a:effectLst/>
          </c:spPr>
          <c:invertIfNegative val="0"/>
          <c:dLbls>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Carbon'!$C$29:$Q$29</c15:sqref>
                  </c15:fullRef>
                </c:ext>
              </c:extLst>
              <c:f>('Traciwr Carbon'!$C$29:$D$29,'Traciwr Carbon'!$F$29,'Traciwr Carbon'!$H$29,'Traciwr Carbon'!$J$29,'Traciwr Carbon'!$L$29,'Traciwr Carbon'!$N$29,'Traciwr Carbon'!$P$29)</c:f>
              <c:strCache/>
            </c:strRef>
          </c:cat>
          <c:val>
            <c:numRef>
              <c:extLst>
                <c:ext uri="{02D57815-91ED-43cb-92C2-25804820EDAC}">
                  <c15:fullRef xmlns:c15="http://schemas.microsoft.com/office/drawing/2012/chart">
                    <c15:sqref>'Traciwr Carbon'!$C$30:$Q$30</c15:sqref>
                  </c15:fullRef>
                </c:ext>
              </c:extLst>
              <c:f>('Traciwr Carbon'!$C$30:$D$30,'Traciwr Carbon'!$F$30,'Traciwr Carbon'!$H$30,'Traciwr Carbon'!$J$30,'Traciwr Carbon'!$L$30,'Traciwr Carbon'!$N$30,'Traciwr Carbon'!$P$30)</c:f>
              <c:numCache>
                <c:ptCount val="8"/>
                <c:pt idx="0">
                  <c:v>0</c:v>
                </c:pt>
                <c:pt idx="1">
                  <c:v>0</c:v>
                </c:pt>
                <c:pt idx="2">
                  <c:v>0</c:v>
                </c:pt>
                <c:pt idx="3">
                  <c:v>0</c:v>
                </c:pt>
                <c:pt idx="4">
                  <c:v>0</c:v>
                </c:pt>
                <c:pt idx="5">
                  <c:v>0</c:v>
                </c:pt>
                <c:pt idx="6">
                  <c:v>0</c:v>
                </c:pt>
                <c:pt idx="7">
                  <c:v>0</c:v>
                </c:pt>
              </c:numCache>
            </c:numRef>
          </c:val>
        </c:ser>
        <c:ser>
          <c:idx val="1"/>
          <c:order val="1"/>
          <c:tx>
            <c:strRef>
              <c:f>'Traciwr Carbon'!$B$31</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Carbon'!$C$29:$Q$29</c15:sqref>
                  </c15:fullRef>
                </c:ext>
              </c:extLst>
              <c:f>('Traciwr Carbon'!$C$29:$D$29,'Traciwr Carbon'!$F$29,'Traciwr Carbon'!$H$29,'Traciwr Carbon'!$J$29,'Traciwr Carbon'!$L$29,'Traciwr Carbon'!$N$29,'Traciwr Carbon'!$P$29)</c:f>
              <c:strCache/>
            </c:strRef>
          </c:cat>
          <c:val>
            <c:numRef>
              <c:extLst>
                <c:ext uri="{02D57815-91ED-43cb-92C2-25804820EDAC}">
                  <c15:fullRef xmlns:c15="http://schemas.microsoft.com/office/drawing/2012/chart">
                    <c15:sqref>'Traciwr Carbon'!$C$31:$Q$31</c15:sqref>
                  </c15:fullRef>
                </c:ext>
              </c:extLst>
              <c:f>('Traciwr Carbon'!$C$31:$D$31,'Traciwr Carbon'!$F$31,'Traciwr Carbon'!$H$31,'Traciwr Carbon'!$J$31,'Traciwr Carbon'!$L$31,'Traciwr Carbon'!$N$31,'Traciwr Carbon'!$P$31)</c:f>
              <c:numCache>
                <c:ptCount val="8"/>
                <c:pt idx="0">
                  <c:v>0</c:v>
                </c:pt>
                <c:pt idx="1">
                  <c:v>0</c:v>
                </c:pt>
                <c:pt idx="2">
                  <c:v>0</c:v>
                </c:pt>
                <c:pt idx="3">
                  <c:v>0</c:v>
                </c:pt>
                <c:pt idx="4">
                  <c:v>0</c:v>
                </c:pt>
                <c:pt idx="5">
                  <c:v>0</c:v>
                </c:pt>
                <c:pt idx="6">
                  <c:v>0</c:v>
                </c:pt>
                <c:pt idx="7">
                  <c:v>0</c:v>
                </c:pt>
              </c:numCache>
            </c:numRef>
          </c:val>
        </c:ser>
        <c:ser>
          <c:idx val="2"/>
          <c:order val="2"/>
          <c:tx>
            <c:strRef>
              <c:f>'Traciwr Carbon'!$B$32</c:f>
              <c:strCache/>
            </c:strRef>
          </c:tx>
          <c:spPr>
            <a:solidFill>
              <a:srgbClr val="D1CFCF"/>
            </a:solidFill>
            <a:ln>
              <a:solidFill>
                <a:srgbClr val="D1CFCF"/>
              </a:solidFill>
              <a:prstDash val="solid"/>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Carbon'!$C$29:$Q$29</c15:sqref>
                  </c15:fullRef>
                </c:ext>
              </c:extLst>
              <c:f>('Traciwr Carbon'!$C$29:$D$29,'Traciwr Carbon'!$F$29,'Traciwr Carbon'!$H$29,'Traciwr Carbon'!$J$29,'Traciwr Carbon'!$L$29,'Traciwr Carbon'!$N$29,'Traciwr Carbon'!$P$29)</c:f>
              <c:strCache/>
            </c:strRef>
          </c:cat>
          <c:val>
            <c:numRef>
              <c:extLst>
                <c:ext uri="{02D57815-91ED-43cb-92C2-25804820EDAC}">
                  <c15:fullRef xmlns:c15="http://schemas.microsoft.com/office/drawing/2012/chart">
                    <c15:sqref>'Traciwr Carbon'!$C$32:$Q$32</c15:sqref>
                  </c15:fullRef>
                </c:ext>
              </c:extLst>
              <c:f>('Traciwr Carbon'!$C$32:$D$32,'Traciwr Carbon'!$F$32,'Traciwr Carbon'!$H$32,'Traciwr Carbon'!$J$32,'Traciwr Carbon'!$L$32,'Traciwr Carbon'!$N$32,'Traciwr Carbon'!$P$32)</c:f>
              <c:numCach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showLeaderLines val="0"/>
        </c:dLbls>
        <c:gapWidth val="150"/>
        <c:overlap val="100"/>
        <c:axId val="726909599"/>
        <c:axId val="156634975"/>
      </c:barChart>
      <c:catAx>
        <c:axId val="726909599"/>
        <c:scaling>
          <c:orientation val="minMax"/>
        </c:scaling>
        <c:delete val="0"/>
        <c:axPos val="b"/>
        <c:numFmt formatCode="General" sourceLinked="1"/>
        <c:majorTickMark val="out"/>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56634975"/>
        <c:crosses val="autoZero"/>
        <c:auto val="1"/>
        <c:lblAlgn val="ctr"/>
        <c:lblOffset val="100"/>
        <c:noMultiLvlLbl val="0"/>
        <c:tickMarkSkip val="1"/>
      </c:catAx>
      <c:valAx>
        <c:axId val="156634975"/>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6909599"/>
        <c:crosses val="autoZero"/>
        <c:crossBetween val="between"/>
      </c:valAx>
      <c:spPr>
        <a:noFill/>
        <a:ln>
          <a:noFill/>
          <a:round/>
        </a:ln>
        <a:effectLst/>
      </c:spPr>
    </c:plotArea>
    <c:legend>
      <c:legendPos val="b"/>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zero"/>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5.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lrMapOvr xmlns:c="http://schemas.openxmlformats.org/drawingml/2006/chart" bg1="lt1" tx1="dk1" bg2="lt2" tx2="dk2" accent1="accent1" accent2="accent2" accent3="accent3" accent4="accent4" accent5="accent5" accent6="accent6" hlink="hlink" folHlink="folHlink"/>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Cynnydd at 2030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lineChart>
        <c:grouping val="standard"/>
        <c:varyColors val="0"/>
        <c:ser>
          <c:idx val="0"/>
          <c:order val="0"/>
          <c:tx>
            <c:v>Targed Adeiladau</c:v>
          </c:tx>
          <c:spPr>
            <a:ln w="28575">
              <a:solidFill>
                <a:srgbClr val="4472C4"/>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'Traciwr Carbon'!$B$38:$B$45</c:f>
              <c:strCache/>
            </c:strRef>
          </c:cat>
          <c:val>
            <c:numRef>
              <c:f>'Traciwr Carbon'!$D$38:$D$45</c:f>
              <c:numCache/>
            </c:numRef>
          </c:val>
          <c:smooth val="0"/>
        </c:ser>
        <c:ser>
          <c:idx val="1"/>
          <c:order val="1"/>
          <c:tx>
            <c:v>Targed Cludiant </c:v>
          </c:tx>
          <c:spPr>
            <a:ln w="28575">
              <a:solidFill>
                <a:srgbClr val="ED7D31"/>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'Traciwr Carbon'!$B$38:$B$45</c:f>
              <c:strCache/>
            </c:strRef>
          </c:cat>
          <c:val>
            <c:numRef>
              <c:f>'Traciwr Carbon'!$F$38:$F$45</c:f>
              <c:numCache/>
            </c:numRef>
          </c:val>
          <c:smooth val="0"/>
        </c:ser>
        <c:ser>
          <c:idx val="2"/>
          <c:order val="2"/>
          <c:tx>
            <c:v>Targed Cadwyn Gyflenwi</c:v>
          </c:tx>
          <c:spPr>
            <a:ln w="28575">
              <a:solidFill>
                <a:srgbClr val="A5A5A5"/>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'Traciwr Carbon'!$B$38:$B$45</c:f>
              <c:strCache/>
            </c:strRef>
          </c:cat>
          <c:val>
            <c:numRef>
              <c:f>'Traciwr Carbon'!$H$38:$H$45</c:f>
              <c:numCache/>
            </c:numRef>
          </c:val>
          <c:smooth val="0"/>
        </c:ser>
        <c:ser>
          <c:idx val="3"/>
          <c:order val="3"/>
          <c:tx>
            <c:v>Gwir Allyriadau Adeiladau</c:v>
          </c:tx>
          <c:spPr>
            <a:ln w="28575">
              <a:solidFill>
                <a:srgbClr val="2E75B6"/>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'Traciwr Carbon'!$B$38:$B$45</c:f>
              <c:strCache/>
            </c:strRef>
          </c:cat>
          <c:val>
            <c:numRef>
              <c:f>'Traciwr Carbon'!$C$38:$C$45</c:f>
              <c:numCache/>
            </c:numRef>
          </c:val>
          <c:smooth val="0"/>
        </c:ser>
        <c:ser>
          <c:idx val="4"/>
          <c:order val="4"/>
          <c:tx>
            <c:v>Gwir Allyriadau Cludiant</c:v>
          </c:tx>
          <c:spPr>
            <a:ln w="28575">
              <a:solidFill>
                <a:srgbClr val="ED7D31"/>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'Traciwr Carbon'!$B$38:$B$45</c:f>
              <c:strCache/>
            </c:strRef>
          </c:cat>
          <c:val>
            <c:numRef>
              <c:f>'Traciwr Carbon'!$E$38:$E$45</c:f>
              <c:numCache/>
            </c:numRef>
          </c:val>
          <c:smooth val="0"/>
        </c:ser>
        <c:ser>
          <c:idx val="5"/>
          <c:order val="5"/>
          <c:tx>
            <c:v>Gwir Allyriadau Cadwyn Gyflenwi</c:v>
          </c:tx>
          <c:spPr>
            <a:ln w="28575">
              <a:solidFill>
                <a:srgbClr val="A5A5A5"/>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'Traciwr Carbon'!$B$38:$B$45</c:f>
              <c:strCache/>
            </c:strRef>
          </c:cat>
          <c:val>
            <c:numRef>
              <c:f>'Traciwr Carbon'!$G$38:$G$45</c:f>
              <c:numCache/>
            </c:numRef>
          </c:val>
          <c:smooth val="0"/>
        </c:ser>
        <c:dLbls>
          <c:showLegendKey val="0"/>
          <c:showVal val="0"/>
          <c:showCatName val="0"/>
          <c:showSerName val="0"/>
          <c:showPercent val="0"/>
          <c:showBubbleSize val="0"/>
          <c:showLeaderLines val="0"/>
        </c:dLbls>
        <c:axId val="1037529680"/>
        <c:axId val="1037533424"/>
      </c:lineChart>
      <c:catAx>
        <c:axId val="1037529680"/>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037533424"/>
        <c:crosses val="autoZero"/>
        <c:auto val="1"/>
        <c:lblAlgn val="ctr"/>
        <c:lblOffset val="100"/>
        <c:noMultiLvlLbl val="0"/>
        <c:tickMarkSkip val="1"/>
      </c:catAx>
      <c:valAx>
        <c:axId val="1037533424"/>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1037529680"/>
        <c:crosses val="autoZero"/>
        <c:crossBetween val="between"/>
      </c:valAx>
      <c:spPr>
        <a:noFill/>
        <a:ln>
          <a:noFill/>
          <a:round/>
        </a:ln>
        <a:effectLst/>
      </c:spPr>
    </c:plotArea>
    <c:legend>
      <c:legendPos val="b"/>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gap"/>
  </c:chart>
  <c:spPr>
    <a:solidFill>
      <a:srgbClr val="FFFFFF"/>
    </a:solidFill>
    <a:ln w="28575">
      <a:solidFill>
        <a:srgbClr val="4472C4"/>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6.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lrMapOvr xmlns:c="http://schemas.openxmlformats.org/drawingml/2006/chart" bg1="lt1" tx1="dk1" bg2="lt2" tx2="dk2" accent1="accent1" accent2="accent2" accent3="accent3" accent4="accent4" accent5="accent5" accent6="accent6" hlink="hlink" folHlink="folHlink"/>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Allyriadau yn ôl Ffynhonnell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manualLayout>
          <c:layoutTarget val="inner"/>
          <c:xMode val="edge"/>
          <c:yMode val="edge"/>
          <c:x val="0.057853645833333335"/>
          <c:y val="0.14481208120541517"/>
          <c:w val="0.91789288194444441"/>
          <c:h val="0.49423725124416346"/>
        </c:manualLayout>
      </c:layout>
      <c:barChart>
        <c:barDir val="col"/>
        <c:grouping val="stacked"/>
        <c:varyColors val="0"/>
        <c:ser>
          <c:idx val="0"/>
          <c:order val="0"/>
          <c:tx>
            <c:strRef>
              <c:f>'Traciwr Carbon'!$B$14</c:f>
              <c:strCache/>
            </c:strRef>
          </c:tx>
          <c:spPr>
            <a:solidFill>
              <a:srgbClr val="2F5497"/>
            </a:solidFill>
            <a:ln>
              <a:noFill/>
              <a:round/>
            </a:ln>
            <a:effectLst/>
          </c:spPr>
          <c:invertIfNegative val="0"/>
          <c:dLbls>
            <c:dLbl>
              <c:idx val="0"/>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2"/>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3"/>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Carbon'!$C$14:$Q$14</c15:sqref>
                  </c15:fullRef>
                </c:ext>
              </c:extLst>
              <c:f>('Traciwr Carbon'!$C$14:$D$14,'Traciwr Carbon'!$F$14,'Traciwr Carbon'!$H$14,'Traciwr Carbon'!$J$14,'Traciwr Carbon'!$L$14,'Traciwr Carbon'!$N$14,'Traciwr Carbon'!$P$14)</c:f>
              <c:numCache>
                <c:ptCount val="15"/>
              </c:numCache>
            </c:numRef>
          </c:val>
        </c:ser>
        <c:ser>
          <c:idx val="3"/>
          <c:order val="1"/>
          <c:tx>
            <c:strRef>
              <c:f>'Traciwr Carbon'!$B$15</c:f>
              <c:strCache/>
            </c:strRef>
          </c:tx>
          <c:spPr>
            <a:solidFill>
              <a:srgbClr val="4472C4"/>
            </a:solidFill>
            <a:ln>
              <a:noFill/>
              <a:round/>
            </a:ln>
            <a:effectLst/>
          </c:spPr>
          <c:invertIfNegative val="0"/>
          <c:dLbls>
            <c:spPr>
              <a:solidFill>
                <a:srgbClr val="2E75B6"/>
              </a:solid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Carbon'!$C$15:$Q$15</c15:sqref>
                  </c15:fullRef>
                </c:ext>
              </c:extLst>
              <c:f>('Traciwr Carbon'!$C$15:$D$15,'Traciwr Carbon'!$F$15,'Traciwr Carbon'!$H$15,'Traciwr Carbon'!$J$15,'Traciwr Carbon'!$L$15,'Traciwr Carbon'!$N$15,'Traciwr Carbon'!$P$15)</c:f>
              <c:numCache>
                <c:ptCount val="15"/>
              </c:numCache>
            </c:numRef>
          </c:val>
        </c:ser>
        <c:ser>
          <c:idx val="4"/>
          <c:order val="2"/>
          <c:tx>
            <c:strRef>
              <c:f>'Traciwr Carbon'!$B$16</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Carbon'!$C$16:$Q$16</c15:sqref>
                  </c15:fullRef>
                </c:ext>
              </c:extLst>
              <c:f>('Traciwr Carbon'!$C$16:$D$16,'Traciwr Carbon'!$F$16,'Traciwr Carbon'!$H$16,'Traciwr Carbon'!$J$16,'Traciwr Carbon'!$L$16,'Traciwr Carbon'!$N$16,'Traciwr Carbon'!$P$16)</c:f>
              <c:numCache>
                <c:ptCount val="15"/>
              </c:numCache>
            </c:numRef>
          </c:val>
        </c:ser>
        <c:ser>
          <c:idx val="5"/>
          <c:order val="3"/>
          <c:tx>
            <c:strRef>
              <c:f>'Traciwr Carbon'!$B$17</c:f>
              <c:strCache/>
            </c:strRef>
          </c:tx>
          <c:spPr>
            <a:solidFill>
              <a:srgbClr val="F4B186"/>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Carbon'!$C$17:$Q$17</c15:sqref>
                  </c15:fullRef>
                </c:ext>
              </c:extLst>
              <c:f>('Traciwr Carbon'!$C$17:$D$17,'Traciwr Carbon'!$F$17,'Traciwr Carbon'!$H$17,'Traciwr Carbon'!$J$17,'Traciwr Carbon'!$L$17,'Traciwr Carbon'!$N$17,'Traciwr Carbon'!$P$17)</c:f>
              <c:numCache>
                <c:ptCount val="15"/>
              </c:numCache>
            </c:numRef>
          </c:val>
        </c:ser>
        <c:ser>
          <c:idx val="6"/>
          <c:order val="4"/>
          <c:tx>
            <c:strRef>
              <c:f>'Traciwr Carbon'!$B$18</c:f>
              <c:strCache/>
            </c:strRef>
          </c:tx>
          <c:spPr>
            <a:solidFill>
              <a:srgbClr val="FBE6D8"/>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Carbon'!$C$18:$Q$18</c15:sqref>
                  </c15:fullRef>
                </c:ext>
              </c:extLst>
              <c:f>('Traciwr Carbon'!$C$18:$D$18,'Traciwr Carbon'!$F$18,'Traciwr Carbon'!$H$18,'Traciwr Carbon'!$J$18,'Traciwr Carbon'!$L$18,'Traciwr Carbon'!$N$18,'Traciwr Carbon'!$P$18)</c:f>
              <c:numCache>
                <c:ptCount val="15"/>
              </c:numCache>
            </c:numRef>
          </c:val>
        </c:ser>
        <c:ser>
          <c:idx val="7"/>
          <c:order val="5"/>
          <c:tx>
            <c:strRef>
              <c:f>'Traciwr Carbon'!$B$19</c:f>
              <c:strCache/>
            </c:strRef>
          </c:tx>
          <c:spPr>
            <a:solidFill>
              <a:srgbClr val="BFBFBF"/>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Carbon'!$C$19:$Q$19</c15:sqref>
                  </c15:fullRef>
                </c:ext>
              </c:extLst>
              <c:f>('Traciwr Carbon'!$C$19:$D$19,'Traciwr Carbon'!$F$19,'Traciwr Carbon'!$H$19,'Traciwr Carbon'!$J$19,'Traciwr Carbon'!$L$19,'Traciwr Carbon'!$N$19,'Traciwr Carbon'!$P$19)</c:f>
              <c:numCache>
                <c:ptCount val="15"/>
              </c:numCache>
            </c:numRef>
          </c:val>
        </c:ser>
        <c:dLbls>
          <c:showLegendKey val="0"/>
          <c:showVal val="0"/>
          <c:showCatName val="0"/>
          <c:showSerName val="0"/>
          <c:showPercent val="0"/>
          <c:showBubbleSize val="0"/>
          <c:showLeaderLines val="0"/>
        </c:dLbls>
        <c:gapWidth val="150"/>
        <c:overlap val="100"/>
        <c:axId val="727194863"/>
        <c:axId val="144798463"/>
      </c:barChart>
      <c:catAx>
        <c:axId val="727194863"/>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44798463"/>
        <c:crosses val="autoZero"/>
        <c:auto val="1"/>
        <c:lblAlgn val="ctr"/>
        <c:lblOffset val="100"/>
        <c:noMultiLvlLbl val="0"/>
        <c:tickMarkSkip val="1"/>
      </c:catAx>
      <c:valAx>
        <c:axId val="144798463"/>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7194863"/>
        <c:crosses val="autoZero"/>
        <c:crossBetween val="between"/>
      </c:valAx>
      <c:spPr>
        <a:noFill/>
        <a:ln>
          <a:noFill/>
          <a:round/>
        </a:ln>
        <a:effectLst/>
      </c:spPr>
    </c:plotArea>
    <c:legend>
      <c:legendPos val="b"/>
      <c:layout>
        <c:manualLayout>
          <c:xMode val="edge"/>
          <c:yMode val="edge"/>
          <c:x val="0.13802405949256344"/>
          <c:y val="0.749022309711286"/>
          <c:w val="0.720225721784777"/>
          <c:h val="0.20468139399241761"/>
        </c:manualLayout>
      </c:layout>
      <c:overlay val="0"/>
      <c:spPr>
        <a:noFill/>
        <a:ln>
          <a:noFill/>
          <a:round/>
        </a:ln>
        <a:effectLst/>
      </c:spPr>
      <c:txPr>
        <a:bodyPr/>
        <a:lstStyle/>
        <a:p>
          <a:pPr>
            <a:defRPr b="0" sz="900" baseline="0">
              <a:solidFill>
                <a:srgbClr val="595959"/>
              </a:solidFill>
              <a:latin typeface="+mn-lt"/>
              <a:ea typeface="+mn-lt"/>
              <a:cs typeface="+mn-lt"/>
            </a:defRPr>
          </a:pPr>
        </a:p>
      </c:txPr>
    </c:legend>
    <c:plotVisOnly val="1"/>
    <c:dispBlanksAs val="gap"/>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xl/charts/chart1.xml" /><Relationship Id="rId2" Type="http://schemas.openxmlformats.org/officeDocument/2006/relationships/chart" Target="/xl/charts/chart2.xml" /><Relationship Id="rId3" Type="http://schemas.openxmlformats.org/officeDocument/2006/relationships/chart" Target="/xl/charts/chart3.xml" /></Relationships>
</file>

<file path=xl/drawings/_rels/drawing2.xml.rels><?xml version="1.0" encoding="utf-8" standalone="yes"?><Relationships xmlns="http://schemas.openxmlformats.org/package/2006/relationships"><Relationship Id="rId1" Type="http://schemas.openxmlformats.org/officeDocument/2006/relationships/chart" Target="/xl/charts/chart4.xml" /><Relationship Id="rId2" Type="http://schemas.openxmlformats.org/officeDocument/2006/relationships/chart" Target="/xl/charts/chart5.xml" /><Relationship Id="rId3" Type="http://schemas.openxmlformats.org/officeDocument/2006/relationships/chart" Target="/xl/charts/chart6.xml" /></Relationships>
</file>

<file path=xl/drawings/drawing1.xml><?xml version="1.0" encoding="utf-8"?>
<xdr:wsDr xmlns:xdr="http://schemas.openxmlformats.org/drawingml/2006/spreadsheetDrawing" xmlns:a="http://schemas.openxmlformats.org/drawingml/2006/main">
  <xdr:twoCellAnchor editAs="twoCell">
    <xdr:from>
      <xdr:col>18</xdr:col>
      <xdr:colOff>0</xdr:colOff>
      <xdr:row>1</xdr:row>
      <xdr:rowOff>14287</xdr:rowOff>
    </xdr:from>
    <xdr:to>
      <xdr:col>27</xdr:col>
      <xdr:colOff>273648</xdr:colOff>
      <xdr:row>18</xdr:row>
      <xdr:rowOff>6667</xdr:rowOff>
    </xdr:to>
    <xdr:graphicFrame macro="">
      <xdr:nvGraphicFramePr>
        <xdr:cNvPr id="12" name="Chart 11"/>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1"/>
        </a:graphicData>
      </a:graphic>
    </xdr:graphicFrame>
    <xdr:clientData/>
  </xdr:twoCellAnchor>
  <xdr:twoCellAnchor editAs="twoCell">
    <xdr:from>
      <xdr:col>17</xdr:col>
      <xdr:colOff>595508</xdr:colOff>
      <xdr:row>18</xdr:row>
      <xdr:rowOff>80962</xdr:rowOff>
    </xdr:from>
    <xdr:to>
      <xdr:col>27</xdr:col>
      <xdr:colOff>279760</xdr:colOff>
      <xdr:row>29</xdr:row>
      <xdr:rowOff>27622</xdr:rowOff>
    </xdr:to>
    <xdr:graphicFrame macro="">
      <xdr:nvGraphicFramePr>
        <xdr:cNvPr id="13" name="Chart 12"/>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2"/>
        </a:graphicData>
      </a:graphic>
    </xdr:graphicFrame>
    <xdr:clientData/>
  </xdr:twoCellAnchor>
  <xdr:twoCellAnchor editAs="twoCell">
    <xdr:from>
      <xdr:col>18</xdr:col>
      <xdr:colOff>0</xdr:colOff>
      <xdr:row>29</xdr:row>
      <xdr:rowOff>109537</xdr:rowOff>
    </xdr:from>
    <xdr:to>
      <xdr:col>27</xdr:col>
      <xdr:colOff>273648</xdr:colOff>
      <xdr:row>45</xdr:row>
      <xdr:rowOff>36195</xdr:rowOff>
    </xdr:to>
    <xdr:graphicFrame macro="">
      <xdr:nvGraphicFramePr>
        <xdr:cNvPr id="7" name="Chart 6"/>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twoCell">
    <xdr:from>
      <xdr:col>1</xdr:col>
      <xdr:colOff>104831</xdr:colOff>
      <xdr:row>90</xdr:row>
      <xdr:rowOff>152400</xdr:rowOff>
    </xdr:from>
    <xdr:to>
      <xdr:col>16</xdr:col>
      <xdr:colOff>512118</xdr:colOff>
      <xdr:row>104</xdr:row>
      <xdr:rowOff>4762</xdr:rowOff>
    </xdr:to>
    <xdr:graphicFrame macro="">
      <xdr:nvGraphicFramePr>
        <xdr:cNvPr id="13" name="Chart 12"/>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1"/>
        </a:graphicData>
      </a:graphic>
    </xdr:graphicFrame>
    <xdr:clientData/>
  </xdr:twoCellAnchor>
  <xdr:twoCellAnchor editAs="twoCell">
    <xdr:from>
      <xdr:col>1</xdr:col>
      <xdr:colOff>104831</xdr:colOff>
      <xdr:row>106</xdr:row>
      <xdr:rowOff>0</xdr:rowOff>
    </xdr:from>
    <xdr:to>
      <xdr:col>17</xdr:col>
      <xdr:colOff>19013</xdr:colOff>
      <xdr:row>120</xdr:row>
      <xdr:rowOff>133350</xdr:rowOff>
    </xdr:to>
    <xdr:graphicFrame macro="">
      <xdr:nvGraphicFramePr>
        <xdr:cNvPr id="14" name="Chart 13"/>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2"/>
        </a:graphicData>
      </a:graphic>
    </xdr:graphicFrame>
    <xdr:clientData/>
  </xdr:twoCellAnchor>
  <xdr:twoCellAnchor editAs="twoCell">
    <xdr:from>
      <xdr:col>1</xdr:col>
      <xdr:colOff>104831</xdr:colOff>
      <xdr:row>64</xdr:row>
      <xdr:rowOff>76200</xdr:rowOff>
    </xdr:from>
    <xdr:to>
      <xdr:col>16</xdr:col>
      <xdr:colOff>504620</xdr:colOff>
      <xdr:row>85</xdr:row>
      <xdr:rowOff>133350</xdr:rowOff>
    </xdr:to>
    <xdr:graphicFrame macro="">
      <xdr:nvGraphicFramePr>
        <xdr:cNvPr id="2" name="Chart 1"/>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Relationships xmlns="http://schemas.openxmlformats.org/package/2006/relationships"><Relationship Id="rId3" Type="http://schemas.openxmlformats.org/officeDocument/2006/relationships/vmlDrawing" Target="/xl/drawings/vmlDrawing1.vml" /><Relationship Id="rId2" Type="http://schemas.openxmlformats.org/officeDocument/2006/relationships/drawing" Target="/xl/drawings/drawing1.xml" /><Relationship Id="rId1" Type="http://schemas.openxmlformats.org/officeDocument/2006/relationships/printerSettings" Target="../printerSettings/printerSettings1.bin" /><Relationship Id="rId4" Type="http://schemas.openxmlformats.org/officeDocument/2006/relationships/comments" Target="/xl/comments1.xml" /></Relationships>
</file>

<file path=xl/worksheets/_rels/sheet2.xml.rels><?xml version="1.0" encoding="utf-8" standalone="yes"?><Relationships xmlns="http://schemas.openxmlformats.org/package/2006/relationships"><Relationship Id="rId3" Type="http://schemas.openxmlformats.org/officeDocument/2006/relationships/vmlDrawing" Target="/xl/drawings/vmlDrawing2.vml" /><Relationship Id="rId2" Type="http://schemas.openxmlformats.org/officeDocument/2006/relationships/drawing" Target="/xl/drawings/drawing2.xml" /><Relationship Id="rId1" Type="http://schemas.openxmlformats.org/officeDocument/2006/relationships/printerSettings" Target="../printerSettings/printerSettings2.bin" /><Relationship Id="rId4" Type="http://schemas.openxmlformats.org/officeDocument/2006/relationships/comments" Target="/xl/comments2.xml" /></Relationships>
</file>

<file path=xl/worksheets/_rels/sheet3.xml.rels><?xml version="1.0" encoding="utf-8" standalone="yes"?><Relationships xmlns="http://schemas.openxmlformats.org/package/2006/relationships"><Relationship Id="rId6" Type="http://schemas.openxmlformats.org/officeDocument/2006/relationships/hyperlink" Target="https://modeshift.org.uk/act-travelwise/" TargetMode="External" /><Relationship Id="rId1" Type="http://schemas.openxmlformats.org/officeDocument/2006/relationships/hyperlink" Target="mailto:energy.unit@siryfflint.gov.uk" TargetMode="External" /><Relationship Id="rId11" Type="http://schemas.openxmlformats.org/officeDocument/2006/relationships/hyperlink" Target="https://www.plantlife.org.uk/campaigns/mai-di-dor/?lang=cy" TargetMode="External" /><Relationship Id="rId7" Type="http://schemas.openxmlformats.org/officeDocument/2006/relationships/hyperlink" Target="https://www.bbcgoodfood.com/howto/guide/a-guide-to-green-and-ethical-labels" TargetMode="External" /><Relationship Id="rId2" Type="http://schemas.openxmlformats.org/officeDocument/2006/relationships/hyperlink" Target="mailto:energy.unit@siryfflint.gov.uk" TargetMode="External" /><Relationship Id="rId12" Type="http://schemas.openxmlformats.org/officeDocument/2006/relationships/hyperlink" Target="https://www.northwaleswildlifetrust.org.uk/cy/node/1467" TargetMode="External" /><Relationship Id="rId13" Type="http://schemas.openxmlformats.org/officeDocument/2006/relationships/hyperlink" Target="https://www.biodiversitywales.org.uk/Caru-Gwenyn" TargetMode="External" /><Relationship Id="rId8" Type="http://schemas.openxmlformats.org/officeDocument/2006/relationships/hyperlink" Target="https://www.youtube.com/watch?v=BiSYoeqb_VY" TargetMode="External" /><Relationship Id="rId3" Type="http://schemas.openxmlformats.org/officeDocument/2006/relationships/hyperlink" Target="https://energysavingtrust.org.uk/campaign/switch-off-fortnight/" TargetMode="External" /><Relationship Id="rId9" Type="http://schemas.openxmlformats.org/officeDocument/2006/relationships/hyperlink" Target="https://www.climateweek.gov.wales/CY/pages" TargetMode="External" /><Relationship Id="rId4" Type="http://schemas.openxmlformats.org/officeDocument/2006/relationships/hyperlink" Target="https://wrap.org.uk/taking-action/collections-recycling" TargetMode="External" /><Relationship Id="rId10" Type="http://schemas.openxmlformats.org/officeDocument/2006/relationships/hyperlink" Target="mailto:biodiversity@siryfflint.gov.uk" TargetMode="External" /><Relationship Id="rId5" Type="http://schemas.openxmlformats.org/officeDocument/2006/relationships/hyperlink" Target="https://cat.org.uk/info-resources/free-information-service/water-and-sanitation/rain-and-grey-water/" TargetMode="External" /><Relationship Id="rId14" Type="http://schemas.openxmlformats.org/officeDocument/2006/relationships/printerSettings" Target="../printerSettings/printerSettings3.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T45"/>
  <sheetViews>
    <sheetView view="normal" tabSelected="1" workbookViewId="0">
      <selection pane="topLeft" activeCell="A1" sqref="A1"/>
    </sheetView>
  </sheetViews>
  <sheetFormatPr defaultRowHeight="15"/>
  <cols>
    <col min="1" max="1" width="3.25390625" style="46" customWidth="1"/>
    <col min="2" max="2" width="21.75390625" style="46" customWidth="1"/>
    <col min="3" max="3" width="13.75390625" style="46" customWidth="1"/>
    <col min="4" max="4" width="10.75390625" style="46" customWidth="1"/>
    <col min="5" max="5" width="13.625" style="46" customWidth="1"/>
    <col min="6" max="6" width="10.75390625" style="46" customWidth="1"/>
    <col min="7" max="7" width="13.375" style="46" customWidth="1"/>
    <col min="8" max="11" width="10.75390625" style="46" customWidth="1"/>
    <col min="12" max="12" width="9.125" style="46" customWidth="1"/>
    <col min="13" max="13" width="9.625" style="46" bestFit="1" customWidth="1"/>
    <col min="14" max="14" width="9.125" style="46" customWidth="1"/>
    <col min="15" max="15" width="9.625" style="46" bestFit="1" customWidth="1"/>
    <col min="16" max="16" width="9.125" style="46" customWidth="1"/>
    <col min="17" max="17" width="9.625" style="46" bestFit="1" customWidth="1"/>
    <col min="18" max="16384" width="9.125" style="46" customWidth="1"/>
  </cols>
  <sheetData>
    <row r="1" ht="15.75" thickBot="1"/>
    <row r="2" spans="2:20" customHeight="1">
      <c r="B2" s="129" t="s">
        <v>113</v>
      </c>
      <c r="C2" s="130"/>
      <c r="D2" s="130"/>
      <c r="E2" s="130"/>
      <c r="F2" s="130"/>
      <c r="G2" s="130"/>
      <c r="H2" s="130"/>
      <c r="I2" s="130"/>
      <c r="J2" s="130"/>
      <c r="K2" s="130"/>
      <c r="L2" s="130"/>
      <c r="M2" s="130"/>
      <c r="N2" s="130"/>
      <c r="O2" s="130"/>
      <c r="P2" s="130"/>
      <c r="Q2" s="131"/>
      <c r="R2" s="47"/>
      <c r="S2" s="47"/>
      <c r="T2" s="47"/>
    </row>
    <row r="3" spans="2:17">
      <c r="B3" s="132"/>
      <c r="C3" s="133"/>
      <c r="D3" s="133"/>
      <c r="E3" s="133"/>
      <c r="F3" s="133"/>
      <c r="G3" s="133"/>
      <c r="H3" s="133"/>
      <c r="I3" s="133"/>
      <c r="J3" s="133"/>
      <c r="K3" s="133"/>
      <c r="L3" s="133"/>
      <c r="M3" s="133"/>
      <c r="N3" s="133"/>
      <c r="O3" s="133"/>
      <c r="P3" s="133"/>
      <c r="Q3" s="134"/>
    </row>
    <row r="4" spans="2:17">
      <c r="B4" s="132"/>
      <c r="C4" s="133"/>
      <c r="D4" s="133"/>
      <c r="E4" s="133"/>
      <c r="F4" s="133"/>
      <c r="G4" s="133"/>
      <c r="H4" s="133"/>
      <c r="I4" s="133"/>
      <c r="J4" s="133"/>
      <c r="K4" s="133"/>
      <c r="L4" s="133"/>
      <c r="M4" s="133"/>
      <c r="N4" s="133"/>
      <c r="O4" s="133"/>
      <c r="P4" s="133"/>
      <c r="Q4" s="134"/>
    </row>
    <row r="5" spans="2:17">
      <c r="B5" s="132"/>
      <c r="C5" s="133"/>
      <c r="D5" s="133"/>
      <c r="E5" s="133"/>
      <c r="F5" s="133"/>
      <c r="G5" s="133"/>
      <c r="H5" s="133"/>
      <c r="I5" s="133"/>
      <c r="J5" s="133"/>
      <c r="K5" s="133"/>
      <c r="L5" s="133"/>
      <c r="M5" s="133"/>
      <c r="N5" s="133"/>
      <c r="O5" s="133"/>
      <c r="P5" s="133"/>
      <c r="Q5" s="134"/>
    </row>
    <row r="6" spans="2:17" customHeight="1">
      <c r="B6" s="132"/>
      <c r="C6" s="133"/>
      <c r="D6" s="133"/>
      <c r="E6" s="133"/>
      <c r="F6" s="133"/>
      <c r="G6" s="133"/>
      <c r="H6" s="133"/>
      <c r="I6" s="133"/>
      <c r="J6" s="133"/>
      <c r="K6" s="133"/>
      <c r="L6" s="133"/>
      <c r="M6" s="133"/>
      <c r="N6" s="133"/>
      <c r="O6" s="133"/>
      <c r="P6" s="133"/>
      <c r="Q6" s="134"/>
    </row>
    <row r="7" spans="2:17" ht="21.75" customHeight="1">
      <c r="B7" s="132"/>
      <c r="C7" s="133"/>
      <c r="D7" s="133"/>
      <c r="E7" s="133"/>
      <c r="F7" s="133"/>
      <c r="G7" s="133"/>
      <c r="H7" s="133"/>
      <c r="I7" s="133"/>
      <c r="J7" s="133"/>
      <c r="K7" s="133"/>
      <c r="L7" s="133"/>
      <c r="M7" s="133"/>
      <c r="N7" s="133"/>
      <c r="O7" s="133"/>
      <c r="P7" s="133"/>
      <c r="Q7" s="134"/>
    </row>
    <row r="8" spans="2:17" ht="21.75" customHeight="1">
      <c r="B8" s="132"/>
      <c r="C8" s="133"/>
      <c r="D8" s="133"/>
      <c r="E8" s="133"/>
      <c r="F8" s="133"/>
      <c r="G8" s="133"/>
      <c r="H8" s="133"/>
      <c r="I8" s="133"/>
      <c r="J8" s="133"/>
      <c r="K8" s="133"/>
      <c r="L8" s="133"/>
      <c r="M8" s="133"/>
      <c r="N8" s="133"/>
      <c r="O8" s="133"/>
      <c r="P8" s="133"/>
      <c r="Q8" s="134"/>
    </row>
    <row r="9" spans="2:17" ht="21.75" customHeight="1" thickBot="1">
      <c r="B9" s="135"/>
      <c r="C9" s="136"/>
      <c r="D9" s="136"/>
      <c r="E9" s="136"/>
      <c r="F9" s="136"/>
      <c r="G9" s="136"/>
      <c r="H9" s="136"/>
      <c r="I9" s="136"/>
      <c r="J9" s="136"/>
      <c r="K9" s="136"/>
      <c r="L9" s="136"/>
      <c r="M9" s="136"/>
      <c r="N9" s="136"/>
      <c r="O9" s="136"/>
      <c r="P9" s="136"/>
      <c r="Q9" s="137"/>
    </row>
    <row r="11" ht="15.75" thickBot="1"/>
    <row r="12" spans="2:17" ht="16.5" customHeight="1" thickBot="1">
      <c r="B12" s="126" t="s">
        <v>121</v>
      </c>
      <c r="C12" s="127"/>
      <c r="D12" s="127"/>
      <c r="E12" s="127"/>
      <c r="F12" s="127"/>
      <c r="G12" s="127"/>
      <c r="H12" s="127"/>
      <c r="I12" s="127"/>
      <c r="J12" s="127"/>
      <c r="K12" s="127"/>
      <c r="L12" s="127"/>
      <c r="M12" s="127"/>
      <c r="N12" s="127"/>
      <c r="O12" s="127"/>
      <c r="P12" s="127"/>
      <c r="Q12" s="128"/>
    </row>
    <row r="13" spans="2:17" ht="15.75" thickBot="1">
      <c r="B13" s="48"/>
      <c r="C13" s="16" t="s">
        <v>119</v>
      </c>
      <c r="D13" s="17" t="s">
        <v>6</v>
      </c>
      <c r="E13" s="49" t="s">
        <v>120</v>
      </c>
      <c r="F13" s="19" t="s">
        <v>0</v>
      </c>
      <c r="G13" s="49" t="s">
        <v>120</v>
      </c>
      <c r="H13" s="19" t="s">
        <v>1</v>
      </c>
      <c r="I13" s="49" t="s">
        <v>120</v>
      </c>
      <c r="J13" s="19" t="s">
        <v>2</v>
      </c>
      <c r="K13" s="49" t="s">
        <v>120</v>
      </c>
      <c r="L13" s="19" t="s">
        <v>3</v>
      </c>
      <c r="M13" s="49" t="s">
        <v>120</v>
      </c>
      <c r="N13" s="19" t="s">
        <v>4</v>
      </c>
      <c r="O13" s="49" t="s">
        <v>120</v>
      </c>
      <c r="P13" s="19" t="s">
        <v>5</v>
      </c>
      <c r="Q13" s="50" t="s">
        <v>120</v>
      </c>
    </row>
    <row r="14" spans="2:17">
      <c r="B14" s="51" t="s">
        <v>41</v>
      </c>
      <c r="C14" s="21"/>
      <c r="D14" s="21"/>
      <c r="E14" s="52" t="e">
        <f>SUM((D14-C14)/C14)</f>
        <v>#DIV/0!</v>
      </c>
      <c r="F14" s="21"/>
      <c r="G14" s="53" t="e">
        <f>SUM((F14-C14)/C14)</f>
        <v>#DIV/0!</v>
      </c>
      <c r="H14" s="21"/>
      <c r="I14" s="53" t="e">
        <f>SUM((H14-C14)/C14)</f>
        <v>#DIV/0!</v>
      </c>
      <c r="J14" s="21"/>
      <c r="K14" s="53" t="e">
        <f>SUM((J14-C14)/C14)</f>
        <v>#DIV/0!</v>
      </c>
      <c r="L14" s="21"/>
      <c r="M14" s="53" t="e">
        <f>SUM((L14-C14)/C14)</f>
        <v>#DIV/0!</v>
      </c>
      <c r="N14" s="21"/>
      <c r="O14" s="53" t="e">
        <f>SUM((N14-C14)/C14)</f>
        <v>#DIV/0!</v>
      </c>
      <c r="P14" s="21"/>
      <c r="Q14" s="53" t="e">
        <f>SUM((P14-C14)/C14)</f>
        <v>#DIV/0!</v>
      </c>
    </row>
    <row r="15" spans="2:17">
      <c r="B15" s="51" t="s">
        <v>114</v>
      </c>
      <c r="C15" s="21"/>
      <c r="D15" s="21"/>
      <c r="E15" s="52" t="e">
        <f>SUM((D15-C15)/C15)</f>
        <v>#DIV/0!</v>
      </c>
      <c r="F15" s="21"/>
      <c r="G15" s="54" t="e">
        <f>SUM((F15-C15)/C15)</f>
        <v>#DIV/0!</v>
      </c>
      <c r="H15" s="21"/>
      <c r="I15" s="54" t="e">
        <f>SUM((H15-C15)/C15)</f>
        <v>#DIV/0!</v>
      </c>
      <c r="J15" s="21"/>
      <c r="K15" s="54" t="e">
        <f>SUM((J15-C15)/C15)</f>
        <v>#DIV/0!</v>
      </c>
      <c r="L15" s="21"/>
      <c r="M15" s="54" t="e">
        <f>SUM((L15-C15)/C15)</f>
        <v>#DIV/0!</v>
      </c>
      <c r="N15" s="21"/>
      <c r="O15" s="54" t="e">
        <f>SUM((N15-C15)/C15)</f>
        <v>#DIV/0!</v>
      </c>
      <c r="P15" s="21"/>
      <c r="Q15" s="54" t="e">
        <f>SUM((P15-C15)/C15)</f>
        <v>#DIV/0!</v>
      </c>
    </row>
    <row r="16" spans="2:17">
      <c r="B16" s="51" t="s">
        <v>115</v>
      </c>
      <c r="C16" s="21"/>
      <c r="D16" s="21"/>
      <c r="E16" s="52" t="e">
        <f>SUM((D16-C16)/C16)</f>
        <v>#DIV/0!</v>
      </c>
      <c r="F16" s="21"/>
      <c r="G16" s="54" t="e">
        <f>SUM((F16-C16)/C16)</f>
        <v>#DIV/0!</v>
      </c>
      <c r="H16" s="21"/>
      <c r="I16" s="54" t="e">
        <f>SUM((H16-C16)/C16)</f>
        <v>#DIV/0!</v>
      </c>
      <c r="J16" s="21"/>
      <c r="K16" s="54" t="e">
        <f>SUM((J16-C16)/C16)</f>
        <v>#DIV/0!</v>
      </c>
      <c r="L16" s="21"/>
      <c r="M16" s="54" t="e">
        <f>SUM((L16-C16)/C16)</f>
        <v>#DIV/0!</v>
      </c>
      <c r="N16" s="21"/>
      <c r="O16" s="54" t="e">
        <f>SUM((N16-C16)/C16)</f>
        <v>#DIV/0!</v>
      </c>
      <c r="P16" s="21"/>
      <c r="Q16" s="54" t="e">
        <f>SUM((P16-C16)/C16)</f>
        <v>#DIV/0!</v>
      </c>
    </row>
    <row r="17" spans="2:17">
      <c r="B17" s="51" t="s">
        <v>134</v>
      </c>
      <c r="C17" s="21"/>
      <c r="D17" s="21"/>
      <c r="E17" s="52" t="e">
        <f>SUM((D17-C17)/C17)</f>
        <v>#DIV/0!</v>
      </c>
      <c r="F17" s="21"/>
      <c r="G17" s="54" t="e">
        <f>SUM((F17-C17)/C17)</f>
        <v>#DIV/0!</v>
      </c>
      <c r="H17" s="21"/>
      <c r="I17" s="54" t="e">
        <f>SUM((H17-C17)/C17)</f>
        <v>#DIV/0!</v>
      </c>
      <c r="J17" s="21"/>
      <c r="K17" s="54" t="e">
        <f>SUM((J17-C17)/C17)</f>
        <v>#DIV/0!</v>
      </c>
      <c r="L17" s="21"/>
      <c r="M17" s="54" t="e">
        <f>SUM((L17-C17)/C17)</f>
        <v>#DIV/0!</v>
      </c>
      <c r="N17" s="21"/>
      <c r="O17" s="54" t="e">
        <f>SUM((N17-C17)/C17)</f>
        <v>#DIV/0!</v>
      </c>
      <c r="P17" s="21"/>
      <c r="Q17" s="54" t="e">
        <f>SUM((P17-C17)/C17)</f>
        <v>#DIV/0!</v>
      </c>
    </row>
    <row r="18" spans="2:17">
      <c r="B18" s="51" t="s">
        <v>117</v>
      </c>
      <c r="C18" s="21"/>
      <c r="D18" s="21"/>
      <c r="E18" s="52" t="e">
        <f>SUM((D18-C18)/C18)</f>
        <v>#DIV/0!</v>
      </c>
      <c r="F18" s="21"/>
      <c r="G18" s="54" t="e">
        <f>SUM((F18-C18)/C18)</f>
        <v>#DIV/0!</v>
      </c>
      <c r="H18" s="21"/>
      <c r="I18" s="54" t="e">
        <f>SUM((H18-C18)/C18)</f>
        <v>#DIV/0!</v>
      </c>
      <c r="J18" s="21"/>
      <c r="K18" s="54" t="e">
        <f>SUM((J18-C18)/C18)</f>
        <v>#DIV/0!</v>
      </c>
      <c r="L18" s="21"/>
      <c r="M18" s="54" t="e">
        <f>SUM((L18-C18)/C18)</f>
        <v>#DIV/0!</v>
      </c>
      <c r="N18" s="21"/>
      <c r="O18" s="54" t="e">
        <f>SUM((N18-C18)/C18)</f>
        <v>#DIV/0!</v>
      </c>
      <c r="P18" s="21"/>
      <c r="Q18" s="54" t="e">
        <f>SUM((P18-C18)/C18)</f>
        <v>#DIV/0!</v>
      </c>
    </row>
    <row r="19" spans="2:17" ht="15.75" thickBot="1">
      <c r="B19" s="51" t="s">
        <v>87</v>
      </c>
      <c r="C19" s="21"/>
      <c r="D19" s="21"/>
      <c r="E19" s="55" t="e">
        <f>SUM((D19-C19)/C19)</f>
        <v>#DIV/0!</v>
      </c>
      <c r="F19" s="21"/>
      <c r="G19" s="56" t="e">
        <f>SUM((F19-C19)/C19)</f>
        <v>#DIV/0!</v>
      </c>
      <c r="H19" s="21"/>
      <c r="I19" s="56" t="e">
        <f>SUM((H19-C19)/C19)</f>
        <v>#DIV/0!</v>
      </c>
      <c r="J19" s="21"/>
      <c r="K19" s="56" t="e">
        <f>SUM((J19-C19)/C19)</f>
        <v>#DIV/0!</v>
      </c>
      <c r="L19" s="21"/>
      <c r="M19" s="56" t="e">
        <f>SUM((L19-C19)/C19)</f>
        <v>#DIV/0!</v>
      </c>
      <c r="N19" s="21"/>
      <c r="O19" s="56" t="e">
        <f>SUM((N19-C19)/C19)</f>
        <v>#DIV/0!</v>
      </c>
      <c r="P19" s="21"/>
      <c r="Q19" s="56" t="e">
        <f>SUM((P19-C19)/C19)</f>
        <v>#DIV/0!</v>
      </c>
    </row>
    <row r="20" spans="2:17" ht="15.75" thickBot="1">
      <c r="B20" s="57" t="s">
        <v>118</v>
      </c>
      <c r="C20" s="58">
        <f>SUM(C14:C19)</f>
        <v>0</v>
      </c>
      <c r="D20" s="59">
        <f>SUM(D14:D19)</f>
        <v>0</v>
      </c>
      <c r="E20" s="60" t="e">
        <f>SUM((D20-C20)/C20)</f>
        <v>#DIV/0!</v>
      </c>
      <c r="F20" s="61">
        <f>SUM(F14:F19)</f>
        <v>0</v>
      </c>
      <c r="G20" s="62" t="e">
        <f>SUM((F20-C20)/C20)</f>
        <v>#DIV/0!</v>
      </c>
      <c r="H20" s="61">
        <f>SUM(H14:H19)</f>
        <v>0</v>
      </c>
      <c r="I20" s="62" t="e">
        <f>SUM((H20-C20)/C20)</f>
        <v>#DIV/0!</v>
      </c>
      <c r="J20" s="61">
        <f>SUM(J14:J19)</f>
        <v>0</v>
      </c>
      <c r="K20" s="62" t="e">
        <f>SUM((J20-C20)/C20)</f>
        <v>#DIV/0!</v>
      </c>
      <c r="L20" s="61">
        <f>SUM(L14:L19)</f>
        <v>0</v>
      </c>
      <c r="M20" s="62" t="e">
        <f>SUM((L20-C20)/C20)</f>
        <v>#DIV/0!</v>
      </c>
      <c r="N20" s="61">
        <f>SUM(N14:N19)</f>
        <v>0</v>
      </c>
      <c r="O20" s="62" t="e">
        <f>SUM((N20-C20)/C20)</f>
        <v>#DIV/0!</v>
      </c>
      <c r="P20" s="63">
        <f>SUM(P14:P19)</f>
        <v>0</v>
      </c>
      <c r="Q20" s="62" t="e">
        <f>SUM((P20-C20)/C20)</f>
        <v>#DIV/0!</v>
      </c>
    </row>
    <row r="21" spans="2:17">
      <c r="B21" s="64"/>
      <c r="C21" s="65"/>
      <c r="D21" s="65"/>
      <c r="E21" s="65"/>
      <c r="F21" s="65"/>
      <c r="G21" s="66"/>
      <c r="H21" s="65"/>
      <c r="I21" s="66"/>
      <c r="J21" s="65"/>
      <c r="K21" s="66"/>
      <c r="L21" s="65"/>
      <c r="M21" s="66"/>
      <c r="N21" s="65"/>
      <c r="O21" s="66"/>
      <c r="P21" s="65"/>
      <c r="Q21" s="66"/>
    </row>
    <row r="22" spans="2:17" ht="15.75" thickBot="1">
      <c r="B22" s="64"/>
      <c r="C22" s="65"/>
      <c r="D22" s="65"/>
      <c r="E22" s="65"/>
      <c r="F22" s="65"/>
      <c r="G22" s="66"/>
      <c r="H22" s="65"/>
      <c r="I22" s="66"/>
      <c r="J22" s="65"/>
      <c r="K22" s="66"/>
      <c r="L22" s="65"/>
      <c r="M22" s="66"/>
      <c r="N22" s="65"/>
      <c r="O22" s="66"/>
      <c r="P22" s="65"/>
      <c r="Q22" s="66"/>
    </row>
    <row r="23" spans="2:17" ht="15.75" thickBot="1">
      <c r="B23" s="123" t="s">
        <v>122</v>
      </c>
      <c r="C23" s="124"/>
      <c r="D23" s="124"/>
      <c r="E23" s="124"/>
      <c r="F23" s="124"/>
      <c r="G23" s="124"/>
      <c r="H23" s="124"/>
      <c r="I23" s="124"/>
      <c r="J23" s="124"/>
      <c r="K23" s="124"/>
      <c r="L23" s="124"/>
      <c r="M23" s="124"/>
      <c r="N23" s="124"/>
      <c r="O23" s="124"/>
      <c r="P23" s="124"/>
      <c r="Q23" s="125"/>
    </row>
    <row r="24" spans="2:17" ht="15.75" thickBot="1">
      <c r="B24" s="48"/>
      <c r="C24" s="16" t="s">
        <v>119</v>
      </c>
      <c r="D24" s="102" t="s">
        <v>6</v>
      </c>
      <c r="E24" s="49" t="s">
        <v>120</v>
      </c>
      <c r="F24" s="19" t="s">
        <v>0</v>
      </c>
      <c r="G24" s="49" t="s">
        <v>120</v>
      </c>
      <c r="H24" s="19" t="s">
        <v>1</v>
      </c>
      <c r="I24" s="49" t="s">
        <v>120</v>
      </c>
      <c r="J24" s="19" t="s">
        <v>2</v>
      </c>
      <c r="K24" s="49" t="s">
        <v>120</v>
      </c>
      <c r="L24" s="19" t="s">
        <v>3</v>
      </c>
      <c r="M24" s="49" t="s">
        <v>120</v>
      </c>
      <c r="N24" s="19" t="s">
        <v>4</v>
      </c>
      <c r="O24" s="49" t="s">
        <v>120</v>
      </c>
      <c r="P24" s="19" t="s">
        <v>5</v>
      </c>
      <c r="Q24" s="50" t="s">
        <v>120</v>
      </c>
    </row>
    <row r="25" spans="2:17" ht="15.75" thickBot="1">
      <c r="B25" s="67" t="s">
        <v>124</v>
      </c>
      <c r="C25" s="42"/>
      <c r="D25" s="43"/>
      <c r="E25" s="68" t="e">
        <f>SUM((D25-C25)/C25)</f>
        <v>#DIV/0!</v>
      </c>
      <c r="F25" s="43"/>
      <c r="G25" s="69" t="e">
        <f>SUM((F25-C25)/C25)</f>
        <v>#DIV/0!</v>
      </c>
      <c r="H25" s="44"/>
      <c r="I25" s="69" t="e">
        <f>SUM((H25-C25)/C25)</f>
        <v>#DIV/0!</v>
      </c>
      <c r="J25" s="44"/>
      <c r="K25" s="69" t="e">
        <f>SUM((J25-C25)/C25)</f>
        <v>#DIV/0!</v>
      </c>
      <c r="L25" s="44"/>
      <c r="M25" s="69" t="e">
        <f>SUM((L25-C25)/C25)</f>
        <v>#DIV/0!</v>
      </c>
      <c r="N25" s="44"/>
      <c r="O25" s="69" t="e">
        <f>SUM((N25-C25)/C25)</f>
        <v>#DIV/0!</v>
      </c>
      <c r="P25" s="45"/>
      <c r="Q25" s="69" t="e">
        <f>SUM((P25-C25)/C25)</f>
        <v>#DIV/0!</v>
      </c>
    </row>
    <row r="27" ht="15.75" thickBot="1"/>
    <row r="28" spans="2:17" ht="18.75" thickBot="1">
      <c r="B28" s="120" t="s">
        <v>123</v>
      </c>
      <c r="C28" s="121"/>
      <c r="D28" s="121"/>
      <c r="E28" s="121"/>
      <c r="F28" s="121"/>
      <c r="G28" s="121"/>
      <c r="H28" s="121"/>
      <c r="I28" s="121"/>
      <c r="J28" s="121"/>
      <c r="K28" s="121"/>
      <c r="L28" s="121"/>
      <c r="M28" s="121"/>
      <c r="N28" s="121"/>
      <c r="O28" s="121"/>
      <c r="P28" s="121"/>
      <c r="Q28" s="122"/>
    </row>
    <row r="29" spans="2:17" ht="15.75" thickBot="1">
      <c r="B29" s="70"/>
      <c r="C29" s="16" t="s">
        <v>119</v>
      </c>
      <c r="D29" s="17" t="s">
        <v>6</v>
      </c>
      <c r="E29" s="49" t="s">
        <v>120</v>
      </c>
      <c r="F29" s="19" t="s">
        <v>0</v>
      </c>
      <c r="G29" s="49" t="s">
        <v>120</v>
      </c>
      <c r="H29" s="19" t="s">
        <v>1</v>
      </c>
      <c r="I29" s="49" t="s">
        <v>120</v>
      </c>
      <c r="J29" s="19" t="s">
        <v>2</v>
      </c>
      <c r="K29" s="49" t="s">
        <v>120</v>
      </c>
      <c r="L29" s="19" t="s">
        <v>3</v>
      </c>
      <c r="M29" s="49" t="s">
        <v>120</v>
      </c>
      <c r="N29" s="19" t="s">
        <v>4</v>
      </c>
      <c r="O29" s="49" t="s">
        <v>120</v>
      </c>
      <c r="P29" s="19" t="s">
        <v>5</v>
      </c>
      <c r="Q29" s="50" t="s">
        <v>120</v>
      </c>
    </row>
    <row r="30" spans="2:17">
      <c r="B30" s="51" t="s">
        <v>41</v>
      </c>
      <c r="C30" s="71">
        <f>SUM(C14,C15)</f>
        <v>0</v>
      </c>
      <c r="D30" s="72">
        <f>SUM(D14,D15)</f>
        <v>0</v>
      </c>
      <c r="E30" s="73" t="e">
        <f>SUM((D30-C30)/C30)</f>
        <v>#DIV/0!</v>
      </c>
      <c r="F30" s="74">
        <f>SUM(F14,F15)</f>
        <v>0</v>
      </c>
      <c r="G30" s="75" t="e">
        <f>SUM((F30-C30)/C30)</f>
        <v>#DIV/0!</v>
      </c>
      <c r="H30" s="74">
        <f>SUM(H14,H15)</f>
        <v>0</v>
      </c>
      <c r="I30" s="75" t="e">
        <f>SUM((H30-C30)/C30)</f>
        <v>#DIV/0!</v>
      </c>
      <c r="J30" s="74">
        <f>SUM(J14,J15)</f>
        <v>0</v>
      </c>
      <c r="K30" s="76" t="e">
        <f>SUM((J30-C30)/C30)</f>
        <v>#DIV/0!</v>
      </c>
      <c r="L30" s="74">
        <f>SUM(L14:L15)</f>
        <v>0</v>
      </c>
      <c r="M30" s="76" t="e">
        <f>SUM((L30-C30)/C30)</f>
        <v>#DIV/0!</v>
      </c>
      <c r="N30" s="74">
        <f>SUM(N14,N15)</f>
        <v>0</v>
      </c>
      <c r="O30" s="76" t="e">
        <f>SUM((N30-C30)/C30)</f>
        <v>#DIV/0!</v>
      </c>
      <c r="P30" s="77">
        <f>SUM(P14,P15)</f>
        <v>0</v>
      </c>
      <c r="Q30" s="76" t="e">
        <f>SUM((P30-C30)/C30)</f>
        <v>#DIV/0!</v>
      </c>
    </row>
    <row r="31" spans="2:17">
      <c r="B31" s="51" t="s">
        <v>131</v>
      </c>
      <c r="C31" s="78">
        <f>SUM(C16:C18)</f>
        <v>0</v>
      </c>
      <c r="D31" s="79">
        <f>SUM(D16:D18)</f>
        <v>0</v>
      </c>
      <c r="E31" s="80" t="e">
        <f>SUM((D31-C31)/C31)</f>
        <v>#DIV/0!</v>
      </c>
      <c r="F31" s="81">
        <f>SUM(F16:F18)</f>
        <v>0</v>
      </c>
      <c r="G31" s="82" t="e">
        <f>SUM((F31-C31)/C31)</f>
        <v>#DIV/0!</v>
      </c>
      <c r="H31" s="81">
        <f>SUM(H16:H18)</f>
        <v>0</v>
      </c>
      <c r="I31" s="82" t="e">
        <f>SUM((H31-C31)/C31)</f>
        <v>#DIV/0!</v>
      </c>
      <c r="J31" s="81">
        <f>SUM(J16:J18)</f>
        <v>0</v>
      </c>
      <c r="K31" s="54" t="e">
        <f>SUM((J31-C31)/C31)</f>
        <v>#DIV/0!</v>
      </c>
      <c r="L31" s="81">
        <f>SUM(L16:L18)</f>
        <v>0</v>
      </c>
      <c r="M31" s="54" t="e">
        <f>SUM((L31-C31)/C31)</f>
        <v>#DIV/0!</v>
      </c>
      <c r="N31" s="81">
        <f>SUM(N16:N18)</f>
        <v>0</v>
      </c>
      <c r="O31" s="54" t="e">
        <f>SUM((N31-C31)/C31)</f>
        <v>#DIV/0!</v>
      </c>
      <c r="P31" s="83">
        <f>SUM(P16:P18)</f>
        <v>0</v>
      </c>
      <c r="Q31" s="54" t="e">
        <f>SUM((P31-C31)/C31)</f>
        <v>#DIV/0!</v>
      </c>
    </row>
    <row r="32" spans="2:17" ht="15.75" thickBot="1">
      <c r="B32" s="84" t="s">
        <v>87</v>
      </c>
      <c r="C32" s="85">
        <f>SUM(C19)</f>
        <v>0</v>
      </c>
      <c r="D32" s="86">
        <f>SUM(D19)</f>
        <v>0</v>
      </c>
      <c r="E32" s="87" t="e">
        <f>SUM((D32-C32)/C32)</f>
        <v>#DIV/0!</v>
      </c>
      <c r="F32" s="88">
        <f>SUM(F19)</f>
        <v>0</v>
      </c>
      <c r="G32" s="89" t="e">
        <f>SUM((F32-C32)/C32)</f>
        <v>#DIV/0!</v>
      </c>
      <c r="H32" s="88">
        <f>SUM(H19)</f>
        <v>0</v>
      </c>
      <c r="I32" s="89" t="e">
        <f>SUM((H32-C32)/C32)</f>
        <v>#DIV/0!</v>
      </c>
      <c r="J32" s="88">
        <f>SUM(J19)</f>
        <v>0</v>
      </c>
      <c r="K32" s="90" t="e">
        <f>SUM((J32-C32)/C32)</f>
        <v>#DIV/0!</v>
      </c>
      <c r="L32" s="88">
        <f>SUM(L19)</f>
        <v>0</v>
      </c>
      <c r="M32" s="90" t="e">
        <f>SUM((L32-C32)/C32)</f>
        <v>#DIV/0!</v>
      </c>
      <c r="N32" s="88">
        <f>SUM(N19)</f>
        <v>0</v>
      </c>
      <c r="O32" s="90" t="e">
        <f>SUM((N32-C32)/C32)</f>
        <v>#DIV/0!</v>
      </c>
      <c r="P32" s="91">
        <f>SUM(P19)</f>
        <v>0</v>
      </c>
      <c r="Q32" s="90" t="e">
        <f>SUM((P32-C32)/C32)</f>
        <v>#DIV/0!</v>
      </c>
    </row>
    <row r="34" ht="15.75" thickBot="1"/>
    <row r="35" spans="2:8" ht="18.75" thickBot="1">
      <c r="B35" s="145" t="s">
        <v>125</v>
      </c>
      <c r="C35" s="146"/>
      <c r="D35" s="146"/>
      <c r="E35" s="146"/>
      <c r="F35" s="146"/>
      <c r="G35" s="146"/>
      <c r="H35" s="147"/>
    </row>
    <row r="36" spans="2:16" ht="18.75" thickBot="1">
      <c r="B36" s="92"/>
      <c r="C36" s="141" t="s">
        <v>126</v>
      </c>
      <c r="D36" s="142"/>
      <c r="E36" s="143" t="s">
        <v>127</v>
      </c>
      <c r="F36" s="144"/>
      <c r="G36" s="138" t="s">
        <v>128</v>
      </c>
      <c r="H36" s="139"/>
      <c r="I36" s="140"/>
      <c r="J36" s="140"/>
      <c r="L36" s="65"/>
      <c r="M36" s="65"/>
      <c r="N36" s="65"/>
      <c r="O36" s="65"/>
      <c r="P36" s="65"/>
    </row>
    <row r="37" spans="2:14" ht="15.75" thickBot="1">
      <c r="B37" s="92"/>
      <c r="C37" s="93" t="s">
        <v>129</v>
      </c>
      <c r="D37" s="94" t="s">
        <v>130</v>
      </c>
      <c r="E37" s="93" t="s">
        <v>129</v>
      </c>
      <c r="F37" s="94" t="s">
        <v>130</v>
      </c>
      <c r="G37" s="95" t="s">
        <v>129</v>
      </c>
      <c r="H37" s="94" t="s">
        <v>130</v>
      </c>
      <c r="J37" s="65"/>
      <c r="K37" s="65"/>
      <c r="L37" s="65"/>
      <c r="M37" s="65"/>
      <c r="N37" s="65"/>
    </row>
    <row r="38" spans="2:14" ht="15.75" thickBot="1">
      <c r="B38" s="103" t="s">
        <v>119</v>
      </c>
      <c r="C38" s="96">
        <f>SUM(C30)</f>
        <v>0</v>
      </c>
      <c r="D38" s="97">
        <f>C38</f>
        <v>0</v>
      </c>
      <c r="E38" s="96">
        <f>SUM(C31)</f>
        <v>0</v>
      </c>
      <c r="F38" s="97">
        <f>E38</f>
        <v>0</v>
      </c>
      <c r="G38" s="96">
        <f>SUM(C32)</f>
        <v>0</v>
      </c>
      <c r="H38" s="97">
        <f>G38</f>
        <v>0</v>
      </c>
      <c r="J38" s="65"/>
      <c r="K38" s="65"/>
      <c r="L38" s="65"/>
      <c r="M38" s="65"/>
      <c r="N38" s="65"/>
    </row>
    <row r="39" spans="2:14">
      <c r="B39" s="104" t="s">
        <v>6</v>
      </c>
      <c r="C39" s="81">
        <f>D30</f>
        <v>0</v>
      </c>
      <c r="D39" s="98">
        <f>SUM(C38*0.91)</f>
        <v>0</v>
      </c>
      <c r="E39" s="81">
        <f>D31</f>
        <v>0</v>
      </c>
      <c r="F39" s="98">
        <f>SUM(E38*0.91)</f>
        <v>0</v>
      </c>
      <c r="G39" s="81">
        <f>D32</f>
        <v>0</v>
      </c>
      <c r="H39" s="98">
        <f>SUM(G38*0.92)</f>
        <v>0</v>
      </c>
      <c r="J39" s="65"/>
      <c r="K39" s="65"/>
      <c r="L39" s="65"/>
      <c r="M39" s="65"/>
      <c r="N39" s="65"/>
    </row>
    <row r="40" spans="2:14">
      <c r="B40" s="104" t="s">
        <v>0</v>
      </c>
      <c r="C40" s="99">
        <f>F30</f>
        <v>0</v>
      </c>
      <c r="D40" s="98">
        <f>SUM(C38*0.82)</f>
        <v>0</v>
      </c>
      <c r="E40" s="81">
        <f>F31</f>
        <v>0</v>
      </c>
      <c r="F40" s="98">
        <f>SUM(E38*0.82)</f>
        <v>0</v>
      </c>
      <c r="G40" s="81">
        <f>F32</f>
        <v>0</v>
      </c>
      <c r="H40" s="98">
        <f>SUM(G38*0.84)</f>
        <v>0</v>
      </c>
      <c r="J40" s="65"/>
      <c r="K40" s="65"/>
      <c r="L40" s="65"/>
      <c r="M40" s="65"/>
      <c r="N40" s="65"/>
    </row>
    <row r="41" spans="2:14">
      <c r="B41" s="104" t="s">
        <v>1</v>
      </c>
      <c r="C41" s="99">
        <f>H30</f>
        <v>0</v>
      </c>
      <c r="D41" s="98">
        <f>SUM(C38*0.73)</f>
        <v>0</v>
      </c>
      <c r="E41" s="81">
        <f>H31</f>
        <v>0</v>
      </c>
      <c r="F41" s="98">
        <f>SUM(E38*0.73)</f>
        <v>0</v>
      </c>
      <c r="G41" s="81">
        <f>H32</f>
        <v>0</v>
      </c>
      <c r="H41" s="98">
        <f>SUM(G38*0.76)</f>
        <v>0</v>
      </c>
      <c r="J41" s="65"/>
      <c r="K41" s="65"/>
      <c r="L41" s="65"/>
      <c r="M41" s="65"/>
      <c r="N41" s="65"/>
    </row>
    <row r="42" spans="2:14">
      <c r="B42" s="104" t="s">
        <v>2</v>
      </c>
      <c r="C42" s="99">
        <f>J30</f>
        <v>0</v>
      </c>
      <c r="D42" s="98">
        <f>SUM(C38*0.64)</f>
        <v>0</v>
      </c>
      <c r="E42" s="81">
        <f>J31</f>
        <v>0</v>
      </c>
      <c r="F42" s="98">
        <f>SUM(E38*0.64)</f>
        <v>0</v>
      </c>
      <c r="G42" s="81">
        <f>J32</f>
        <v>0</v>
      </c>
      <c r="H42" s="98">
        <f>SUM(G38*0.68)</f>
        <v>0</v>
      </c>
      <c r="J42" s="65"/>
      <c r="K42" s="65"/>
      <c r="L42" s="65"/>
      <c r="M42" s="65"/>
      <c r="N42" s="65"/>
    </row>
    <row r="43" spans="2:14">
      <c r="B43" s="104" t="s">
        <v>3</v>
      </c>
      <c r="C43" s="99">
        <f>L30</f>
        <v>0</v>
      </c>
      <c r="D43" s="98">
        <f>SUM(C38*0.55)</f>
        <v>0</v>
      </c>
      <c r="E43" s="81">
        <f>L31</f>
        <v>0</v>
      </c>
      <c r="F43" s="98">
        <f>SUM(E38*0.55)</f>
        <v>0</v>
      </c>
      <c r="G43" s="81">
        <f>L32</f>
        <v>0</v>
      </c>
      <c r="H43" s="98">
        <f>SUM(G38*0.6)</f>
        <v>0</v>
      </c>
      <c r="J43" s="65"/>
      <c r="K43" s="65"/>
      <c r="L43" s="65"/>
      <c r="M43" s="65"/>
      <c r="N43" s="65"/>
    </row>
    <row r="44" spans="2:14">
      <c r="B44" s="104" t="s">
        <v>4</v>
      </c>
      <c r="C44" s="99">
        <f>N30</f>
        <v>0</v>
      </c>
      <c r="D44" s="98">
        <f>SUM(C38*0.46)</f>
        <v>0</v>
      </c>
      <c r="E44" s="81">
        <f>N31</f>
        <v>0</v>
      </c>
      <c r="F44" s="98">
        <f>SUM(E38*0.46)</f>
        <v>0</v>
      </c>
      <c r="G44" s="81">
        <f>N32</f>
        <v>0</v>
      </c>
      <c r="H44" s="98">
        <f>SUM(G38*0.52)</f>
        <v>0</v>
      </c>
      <c r="J44" s="65"/>
      <c r="K44" s="65"/>
      <c r="L44" s="65"/>
      <c r="M44" s="65"/>
      <c r="N44" s="65"/>
    </row>
    <row r="45" spans="2:13" ht="15.75" thickBot="1">
      <c r="B45" s="105" t="s">
        <v>5</v>
      </c>
      <c r="C45" s="100">
        <f>P30</f>
        <v>0</v>
      </c>
      <c r="D45" s="101">
        <f>SUM(C38*0.37)</f>
        <v>0</v>
      </c>
      <c r="E45" s="88">
        <f>P31</f>
        <v>0</v>
      </c>
      <c r="F45" s="101">
        <f>SUM(E38*0.37)</f>
        <v>0</v>
      </c>
      <c r="G45" s="88">
        <f>P32</f>
        <v>0</v>
      </c>
      <c r="H45" s="101">
        <f>SUM(G38*0.44)</f>
        <v>0</v>
      </c>
      <c r="J45" s="65"/>
      <c r="K45" s="65"/>
      <c r="L45" s="65"/>
      <c r="M45" s="65"/>
    </row>
  </sheetData>
  <sheetProtection algorithmName="SHA-512" hashValue="iQ2JLWI9rWlFyRi9r/viUgcUmXJciP1u9/mdzAr1qkVxzP8R2dlW/ffgeKzjTtCnKk6d2PCqNuV43SpezbHkQw==" saltValue="C5KTwVlBJPCxtJrWdfyoUg==" spinCount="100000" sheet="1" objects="1" scenarios="1"/>
  <mergeCells count="9">
    <mergeCell ref="B28:Q28"/>
    <mergeCell ref="B23:Q23"/>
    <mergeCell ref="B12:Q12"/>
    <mergeCell ref="B2:Q9"/>
    <mergeCell ref="G36:H36"/>
    <mergeCell ref="I36:J36"/>
    <mergeCell ref="C36:D36"/>
    <mergeCell ref="E36:F36"/>
    <mergeCell ref="B35:H35"/>
  </mergeCells>
  <conditionalFormatting sqref="G14:G20 I14:I20 K14:K20 M14:M20 O14:O20 Q14:Q20 E14:E20">
    <cfRule type="cellIs" dxfId="11" priority="17" operator="lessThan">
      <formula>0</formula>
    </cfRule>
    <cfRule type="cellIs" dxfId="10" priority="18" operator="greaterThan">
      <formula>0</formula>
    </cfRule>
  </conditionalFormatting>
  <conditionalFormatting sqref="G25 I25 K25 M25 O25 Q25">
    <cfRule type="cellIs" dxfId="9" priority="15" operator="lessThan">
      <formula>0</formula>
    </cfRule>
    <cfRule type="cellIs" dxfId="8" priority="16" operator="greaterThan">
      <formula>0</formula>
    </cfRule>
  </conditionalFormatting>
  <conditionalFormatting sqref="G30:G32 I30:I32 K30:K32 M30:M32 O30:O32 Q30:Q32">
    <cfRule type="cellIs" dxfId="7" priority="10" operator="lessThan">
      <formula>0</formula>
    </cfRule>
    <cfRule type="cellIs" dxfId="6" priority="11" operator="greaterThan">
      <formula>0</formula>
    </cfRule>
  </conditionalFormatting>
  <conditionalFormatting sqref="E25">
    <cfRule type="cellIs" dxfId="5" priority="5" operator="lessThan">
      <formula>0</formula>
    </cfRule>
    <cfRule type="cellIs" dxfId="4" priority="6" operator="greaterThan">
      <formula>0</formula>
    </cfRule>
  </conditionalFormatting>
  <conditionalFormatting sqref="E30:E32">
    <cfRule type="cellIs" dxfId="3" priority="1" operator="lessThan">
      <formula>0</formula>
    </cfRule>
    <cfRule type="cellIs" dxfId="2" priority="2" operator="greaterThan">
      <formula>0</formula>
    </cfRule>
  </conditionalFormatting>
  <pageMargins left="0.7" right="0.7" top="0.75" bottom="0.75" header="0.3" footer="0.3"/>
  <pageSetup paperSize="9" orientation="landscape"/>
  <headerFooter scaleWithDoc="1" alignWithMargins="0" differentFirst="0" differentOddEven="0"/>
  <ignoredErrors>
    <ignoredError sqref="C31 C20" formulaRange="1"/>
    <ignoredError sqref="G31:G32 I30:I32 I20 E38:E45 G38" formula="1"/>
  </ignoredErrors>
  <drawing r:id="rId2"/>
  <legacyDrawing r:id="rId3"/>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AD200"/>
  <sheetViews>
    <sheetView view="pageBreakPreview" workbookViewId="0">
      <selection pane="topLeft" activeCell="B1" sqref="B1"/>
    </sheetView>
  </sheetViews>
  <sheetFormatPr defaultRowHeight="15"/>
  <cols>
    <col min="1" max="1" width="2.75390625" style="8" customWidth="1"/>
    <col min="2" max="2" width="20.125" style="8" bestFit="1" customWidth="1"/>
    <col min="3" max="17" width="7.75390625" style="8" customWidth="1"/>
    <col min="18" max="16384" width="9.125" style="8" customWidth="1"/>
  </cols>
  <sheetData>
    <row r="2" ht="15.75" thickBot="1"/>
    <row r="3" spans="21:30" ht="15.75" customHeight="1" thickBot="1">
      <c r="U3" s="202" t="s">
        <v>14</v>
      </c>
      <c r="V3" s="203"/>
      <c r="W3" s="203"/>
      <c r="X3" s="203"/>
      <c r="Y3" s="203"/>
      <c r="Z3" s="203"/>
      <c r="AA3" s="203"/>
      <c r="AB3" s="203"/>
      <c r="AC3" s="203"/>
      <c r="AD3" s="204"/>
    </row>
    <row r="4" spans="2:30" customHeight="1">
      <c r="B4" s="220" t="s">
        <v>15</v>
      </c>
      <c r="C4" s="221"/>
      <c r="D4" s="221"/>
      <c r="E4" s="221"/>
      <c r="F4" s="221"/>
      <c r="G4" s="221"/>
      <c r="H4" s="221"/>
      <c r="I4" s="221"/>
      <c r="J4" s="221"/>
      <c r="K4" s="221"/>
      <c r="L4" s="221"/>
      <c r="M4" s="221"/>
      <c r="N4" s="221"/>
      <c r="O4" s="221"/>
      <c r="P4" s="221"/>
      <c r="Q4" s="222"/>
      <c r="U4" s="205"/>
      <c r="V4" s="206"/>
      <c r="W4" s="206"/>
      <c r="X4" s="206"/>
      <c r="Y4" s="206"/>
      <c r="Z4" s="206"/>
      <c r="AA4" s="206"/>
      <c r="AB4" s="206"/>
      <c r="AC4" s="206"/>
      <c r="AD4" s="207"/>
    </row>
    <row r="5" spans="2:30" ht="15.75" customHeight="1" thickBot="1">
      <c r="B5" s="223"/>
      <c r="C5" s="224"/>
      <c r="D5" s="224"/>
      <c r="E5" s="224"/>
      <c r="F5" s="224"/>
      <c r="G5" s="224"/>
      <c r="H5" s="224"/>
      <c r="I5" s="224"/>
      <c r="J5" s="224"/>
      <c r="K5" s="224"/>
      <c r="L5" s="224"/>
      <c r="M5" s="224"/>
      <c r="N5" s="224"/>
      <c r="O5" s="224"/>
      <c r="P5" s="224"/>
      <c r="Q5" s="225"/>
      <c r="U5" s="205"/>
      <c r="V5" s="206"/>
      <c r="W5" s="206"/>
      <c r="X5" s="206"/>
      <c r="Y5" s="206"/>
      <c r="Z5" s="206"/>
      <c r="AA5" s="206"/>
      <c r="AB5" s="206"/>
      <c r="AC5" s="206"/>
      <c r="AD5" s="207"/>
    </row>
    <row r="6" spans="2:30" ht="19.5" thickBot="1">
      <c r="B6" s="9"/>
      <c r="C6" s="9"/>
      <c r="D6" s="9"/>
      <c r="E6" s="9"/>
      <c r="F6" s="9"/>
      <c r="G6" s="9"/>
      <c r="H6" s="9"/>
      <c r="I6" s="9"/>
      <c r="U6" s="205"/>
      <c r="V6" s="206"/>
      <c r="W6" s="206"/>
      <c r="X6" s="206"/>
      <c r="Y6" s="206"/>
      <c r="Z6" s="206"/>
      <c r="AA6" s="206"/>
      <c r="AB6" s="206"/>
      <c r="AC6" s="206"/>
      <c r="AD6" s="207"/>
    </row>
    <row r="7" spans="2:30" ht="15.75" thickBot="1">
      <c r="B7" s="17" t="s">
        <v>140</v>
      </c>
      <c r="C7" s="227"/>
      <c r="D7" s="227"/>
      <c r="E7" s="228"/>
      <c r="F7" s="229"/>
      <c r="G7" s="229"/>
      <c r="H7" s="229"/>
      <c r="I7" s="229"/>
      <c r="J7" s="229"/>
      <c r="K7" s="229"/>
      <c r="L7" s="229"/>
      <c r="M7" s="229"/>
      <c r="N7" s="229"/>
      <c r="O7" s="229"/>
      <c r="P7" s="229"/>
      <c r="Q7" s="230"/>
      <c r="U7" s="205"/>
      <c r="V7" s="206"/>
      <c r="W7" s="206"/>
      <c r="X7" s="206"/>
      <c r="Y7" s="206"/>
      <c r="Z7" s="206"/>
      <c r="AA7" s="206"/>
      <c r="AB7" s="206"/>
      <c r="AC7" s="206"/>
      <c r="AD7" s="207"/>
    </row>
    <row r="8" spans="2:30">
      <c r="B8" s="10"/>
      <c r="C8" s="11"/>
      <c r="D8" s="11"/>
      <c r="E8" s="11"/>
      <c r="F8" s="11"/>
      <c r="G8" s="11"/>
      <c r="H8" s="11"/>
      <c r="I8" s="11"/>
      <c r="J8" s="11"/>
      <c r="K8" s="11"/>
      <c r="L8" s="11"/>
      <c r="M8" s="11"/>
      <c r="N8" s="11"/>
      <c r="O8" s="11"/>
      <c r="P8" s="11"/>
      <c r="Q8" s="11"/>
      <c r="U8" s="205"/>
      <c r="V8" s="206"/>
      <c r="W8" s="206"/>
      <c r="X8" s="206"/>
      <c r="Y8" s="206"/>
      <c r="Z8" s="206"/>
      <c r="AA8" s="206"/>
      <c r="AB8" s="206"/>
      <c r="AC8" s="206"/>
      <c r="AD8" s="207"/>
    </row>
    <row r="9" spans="2:30">
      <c r="B9" s="12"/>
      <c r="U9" s="205"/>
      <c r="V9" s="206"/>
      <c r="W9" s="206"/>
      <c r="X9" s="206"/>
      <c r="Y9" s="206"/>
      <c r="Z9" s="206"/>
      <c r="AA9" s="206"/>
      <c r="AB9" s="206"/>
      <c r="AC9" s="206"/>
      <c r="AD9" s="207"/>
    </row>
    <row r="10" spans="2:30">
      <c r="B10" s="219" t="s">
        <v>16</v>
      </c>
      <c r="C10" s="219"/>
      <c r="U10" s="205"/>
      <c r="V10" s="206"/>
      <c r="W10" s="206"/>
      <c r="X10" s="206"/>
      <c r="Y10" s="206"/>
      <c r="Z10" s="206"/>
      <c r="AA10" s="206"/>
      <c r="AB10" s="206"/>
      <c r="AC10" s="206"/>
      <c r="AD10" s="207"/>
    </row>
    <row r="11" spans="2:30" ht="15.75" thickBot="1">
      <c r="B11" s="13"/>
      <c r="C11" s="13"/>
      <c r="U11" s="205"/>
      <c r="V11" s="206"/>
      <c r="W11" s="206"/>
      <c r="X11" s="206"/>
      <c r="Y11" s="206"/>
      <c r="Z11" s="206"/>
      <c r="AA11" s="206"/>
      <c r="AB11" s="206"/>
      <c r="AC11" s="206"/>
      <c r="AD11" s="207"/>
    </row>
    <row r="12" spans="2:30" customHeight="1">
      <c r="B12" s="165" t="s">
        <v>17</v>
      </c>
      <c r="C12" s="166"/>
      <c r="D12" s="166"/>
      <c r="E12" s="166"/>
      <c r="F12" s="166"/>
      <c r="G12" s="166"/>
      <c r="H12" s="166"/>
      <c r="I12" s="166"/>
      <c r="J12" s="166"/>
      <c r="K12" s="166"/>
      <c r="L12" s="166"/>
      <c r="M12" s="166"/>
      <c r="N12" s="166"/>
      <c r="O12" s="166"/>
      <c r="P12" s="166"/>
      <c r="Q12" s="167"/>
      <c r="U12" s="205"/>
      <c r="V12" s="206"/>
      <c r="W12" s="206"/>
      <c r="X12" s="206"/>
      <c r="Y12" s="206"/>
      <c r="Z12" s="206"/>
      <c r="AA12" s="206"/>
      <c r="AB12" s="206"/>
      <c r="AC12" s="206"/>
      <c r="AD12" s="207"/>
    </row>
    <row r="13" spans="2:30">
      <c r="B13" s="168"/>
      <c r="C13" s="226"/>
      <c r="D13" s="226"/>
      <c r="E13" s="226"/>
      <c r="F13" s="226"/>
      <c r="G13" s="226"/>
      <c r="H13" s="226"/>
      <c r="I13" s="226"/>
      <c r="J13" s="226"/>
      <c r="K13" s="226"/>
      <c r="L13" s="226"/>
      <c r="M13" s="226"/>
      <c r="N13" s="226"/>
      <c r="O13" s="226"/>
      <c r="P13" s="226"/>
      <c r="Q13" s="170"/>
      <c r="U13" s="205"/>
      <c r="V13" s="206"/>
      <c r="W13" s="206"/>
      <c r="X13" s="206"/>
      <c r="Y13" s="206"/>
      <c r="Z13" s="206"/>
      <c r="AA13" s="206"/>
      <c r="AB13" s="206"/>
      <c r="AC13" s="206"/>
      <c r="AD13" s="207"/>
    </row>
    <row r="14" spans="2:30">
      <c r="B14" s="168"/>
      <c r="C14" s="226"/>
      <c r="D14" s="226"/>
      <c r="E14" s="226"/>
      <c r="F14" s="226"/>
      <c r="G14" s="226"/>
      <c r="H14" s="226"/>
      <c r="I14" s="226"/>
      <c r="J14" s="226"/>
      <c r="K14" s="226"/>
      <c r="L14" s="226"/>
      <c r="M14" s="226"/>
      <c r="N14" s="226"/>
      <c r="O14" s="226"/>
      <c r="P14" s="226"/>
      <c r="Q14" s="170"/>
      <c r="U14" s="205"/>
      <c r="V14" s="206"/>
      <c r="W14" s="206"/>
      <c r="X14" s="206"/>
      <c r="Y14" s="206"/>
      <c r="Z14" s="206"/>
      <c r="AA14" s="206"/>
      <c r="AB14" s="206"/>
      <c r="AC14" s="206"/>
      <c r="AD14" s="207"/>
    </row>
    <row r="15" spans="2:30" ht="15.75" thickBot="1">
      <c r="B15" s="171"/>
      <c r="C15" s="172"/>
      <c r="D15" s="172"/>
      <c r="E15" s="172"/>
      <c r="F15" s="172"/>
      <c r="G15" s="172"/>
      <c r="H15" s="172"/>
      <c r="I15" s="172"/>
      <c r="J15" s="172"/>
      <c r="K15" s="172"/>
      <c r="L15" s="172"/>
      <c r="M15" s="172"/>
      <c r="N15" s="172"/>
      <c r="O15" s="172"/>
      <c r="P15" s="172"/>
      <c r="Q15" s="173"/>
      <c r="U15" s="205"/>
      <c r="V15" s="206"/>
      <c r="W15" s="206"/>
      <c r="X15" s="206"/>
      <c r="Y15" s="206"/>
      <c r="Z15" s="206"/>
      <c r="AA15" s="206"/>
      <c r="AB15" s="206"/>
      <c r="AC15" s="206"/>
      <c r="AD15" s="207"/>
    </row>
    <row r="16" spans="2:30">
      <c r="B16" s="13"/>
      <c r="C16" s="13"/>
      <c r="U16" s="205"/>
      <c r="V16" s="206"/>
      <c r="W16" s="206"/>
      <c r="X16" s="206"/>
      <c r="Y16" s="206"/>
      <c r="Z16" s="206"/>
      <c r="AA16" s="206"/>
      <c r="AB16" s="206"/>
      <c r="AC16" s="206"/>
      <c r="AD16" s="207"/>
    </row>
    <row r="17" spans="21:30">
      <c r="U17" s="205"/>
      <c r="V17" s="206"/>
      <c r="W17" s="206"/>
      <c r="X17" s="206"/>
      <c r="Y17" s="206"/>
      <c r="Z17" s="206"/>
      <c r="AA17" s="206"/>
      <c r="AB17" s="206"/>
      <c r="AC17" s="206"/>
      <c r="AD17" s="207"/>
    </row>
    <row r="18" spans="2:30">
      <c r="B18" s="219" t="s">
        <v>18</v>
      </c>
      <c r="C18" s="219"/>
      <c r="U18" s="205"/>
      <c r="V18" s="206"/>
      <c r="W18" s="206"/>
      <c r="X18" s="206"/>
      <c r="Y18" s="206"/>
      <c r="Z18" s="206"/>
      <c r="AA18" s="206"/>
      <c r="AB18" s="206"/>
      <c r="AC18" s="206"/>
      <c r="AD18" s="207"/>
    </row>
    <row r="19" spans="21:30" ht="15.75" thickBot="1">
      <c r="U19" s="205"/>
      <c r="V19" s="206"/>
      <c r="W19" s="206"/>
      <c r="X19" s="206"/>
      <c r="Y19" s="206"/>
      <c r="Z19" s="206"/>
      <c r="AA19" s="206"/>
      <c r="AB19" s="206"/>
      <c r="AC19" s="206"/>
      <c r="AD19" s="207"/>
    </row>
    <row r="20" spans="2:30">
      <c r="B20" s="165" t="s">
        <v>19</v>
      </c>
      <c r="C20" s="166"/>
      <c r="D20" s="166"/>
      <c r="E20" s="166"/>
      <c r="F20" s="166"/>
      <c r="G20" s="166"/>
      <c r="H20" s="166"/>
      <c r="I20" s="166"/>
      <c r="J20" s="166"/>
      <c r="K20" s="166"/>
      <c r="L20" s="166"/>
      <c r="M20" s="166"/>
      <c r="N20" s="166"/>
      <c r="O20" s="166"/>
      <c r="P20" s="166"/>
      <c r="Q20" s="167"/>
      <c r="U20" s="205"/>
      <c r="V20" s="206"/>
      <c r="W20" s="206"/>
      <c r="X20" s="206"/>
      <c r="Y20" s="206"/>
      <c r="Z20" s="206"/>
      <c r="AA20" s="206"/>
      <c r="AB20" s="206"/>
      <c r="AC20" s="206"/>
      <c r="AD20" s="207"/>
    </row>
    <row r="21" spans="2:30">
      <c r="B21" s="168"/>
      <c r="C21" s="169"/>
      <c r="D21" s="169"/>
      <c r="E21" s="169"/>
      <c r="F21" s="169"/>
      <c r="G21" s="169"/>
      <c r="H21" s="169"/>
      <c r="I21" s="169"/>
      <c r="J21" s="169"/>
      <c r="K21" s="169"/>
      <c r="L21" s="169"/>
      <c r="M21" s="169"/>
      <c r="N21" s="169"/>
      <c r="O21" s="169"/>
      <c r="P21" s="169"/>
      <c r="Q21" s="170"/>
      <c r="U21" s="205"/>
      <c r="V21" s="206"/>
      <c r="W21" s="206"/>
      <c r="X21" s="206"/>
      <c r="Y21" s="206"/>
      <c r="Z21" s="206"/>
      <c r="AA21" s="206"/>
      <c r="AB21" s="206"/>
      <c r="AC21" s="206"/>
      <c r="AD21" s="207"/>
    </row>
    <row r="22" spans="2:30">
      <c r="B22" s="168"/>
      <c r="C22" s="169"/>
      <c r="D22" s="169"/>
      <c r="E22" s="169"/>
      <c r="F22" s="169"/>
      <c r="G22" s="169"/>
      <c r="H22" s="169"/>
      <c r="I22" s="169"/>
      <c r="J22" s="169"/>
      <c r="K22" s="169"/>
      <c r="L22" s="169"/>
      <c r="M22" s="169"/>
      <c r="N22" s="169"/>
      <c r="O22" s="169"/>
      <c r="P22" s="169"/>
      <c r="Q22" s="170"/>
      <c r="U22" s="205"/>
      <c r="V22" s="206"/>
      <c r="W22" s="206"/>
      <c r="X22" s="206"/>
      <c r="Y22" s="206"/>
      <c r="Z22" s="206"/>
      <c r="AA22" s="206"/>
      <c r="AB22" s="206"/>
      <c r="AC22" s="206"/>
      <c r="AD22" s="207"/>
    </row>
    <row r="23" spans="2:30" ht="15.75" thickBot="1">
      <c r="B23" s="171"/>
      <c r="C23" s="172"/>
      <c r="D23" s="172"/>
      <c r="E23" s="172"/>
      <c r="F23" s="172"/>
      <c r="G23" s="172"/>
      <c r="H23" s="172"/>
      <c r="I23" s="172"/>
      <c r="J23" s="172"/>
      <c r="K23" s="172"/>
      <c r="L23" s="172"/>
      <c r="M23" s="172"/>
      <c r="N23" s="172"/>
      <c r="O23" s="172"/>
      <c r="P23" s="172"/>
      <c r="Q23" s="173"/>
      <c r="U23" s="205"/>
      <c r="V23" s="206"/>
      <c r="W23" s="206"/>
      <c r="X23" s="206"/>
      <c r="Y23" s="206"/>
      <c r="Z23" s="206"/>
      <c r="AA23" s="206"/>
      <c r="AB23" s="206"/>
      <c r="AC23" s="206"/>
      <c r="AD23" s="207"/>
    </row>
    <row r="24" spans="21:30">
      <c r="U24" s="205"/>
      <c r="V24" s="206"/>
      <c r="W24" s="206"/>
      <c r="X24" s="206"/>
      <c r="Y24" s="206"/>
      <c r="Z24" s="206"/>
      <c r="AA24" s="206"/>
      <c r="AB24" s="206"/>
      <c r="AC24" s="206"/>
      <c r="AD24" s="207"/>
    </row>
    <row r="25" spans="21:30">
      <c r="U25" s="205"/>
      <c r="V25" s="206"/>
      <c r="W25" s="206"/>
      <c r="X25" s="206"/>
      <c r="Y25" s="206"/>
      <c r="Z25" s="206"/>
      <c r="AA25" s="206"/>
      <c r="AB25" s="206"/>
      <c r="AC25" s="206"/>
      <c r="AD25" s="207"/>
    </row>
    <row r="26" spans="2:30" ht="15.75" thickBot="1">
      <c r="B26" s="219" t="s">
        <v>20</v>
      </c>
      <c r="C26" s="219"/>
      <c r="D26" s="219"/>
      <c r="E26" s="219"/>
      <c r="F26" s="219"/>
      <c r="U26" s="208"/>
      <c r="V26" s="209"/>
      <c r="W26" s="209"/>
      <c r="X26" s="209"/>
      <c r="Y26" s="209"/>
      <c r="Z26" s="209"/>
      <c r="AA26" s="209"/>
      <c r="AB26" s="209"/>
      <c r="AC26" s="209"/>
      <c r="AD26" s="210"/>
    </row>
    <row r="27" ht="15.75" thickBot="1"/>
    <row r="28" spans="2:17" customHeight="1">
      <c r="B28" s="165" t="s">
        <v>21</v>
      </c>
      <c r="C28" s="166"/>
      <c r="D28" s="166"/>
      <c r="E28" s="166"/>
      <c r="F28" s="166"/>
      <c r="G28" s="166"/>
      <c r="H28" s="166"/>
      <c r="I28" s="166"/>
      <c r="J28" s="166"/>
      <c r="K28" s="166"/>
      <c r="L28" s="166"/>
      <c r="M28" s="166"/>
      <c r="N28" s="166"/>
      <c r="O28" s="166"/>
      <c r="P28" s="166"/>
      <c r="Q28" s="167"/>
    </row>
    <row r="29" spans="2:17">
      <c r="B29" s="168"/>
      <c r="C29" s="169"/>
      <c r="D29" s="169"/>
      <c r="E29" s="169"/>
      <c r="F29" s="169"/>
      <c r="G29" s="169"/>
      <c r="H29" s="169"/>
      <c r="I29" s="169"/>
      <c r="J29" s="169"/>
      <c r="K29" s="169"/>
      <c r="L29" s="169"/>
      <c r="M29" s="169"/>
      <c r="N29" s="169"/>
      <c r="O29" s="169"/>
      <c r="P29" s="169"/>
      <c r="Q29" s="170"/>
    </row>
    <row r="30" spans="2:17">
      <c r="B30" s="168"/>
      <c r="C30" s="169"/>
      <c r="D30" s="169"/>
      <c r="E30" s="169"/>
      <c r="F30" s="169"/>
      <c r="G30" s="169"/>
      <c r="H30" s="169"/>
      <c r="I30" s="169"/>
      <c r="J30" s="169"/>
      <c r="K30" s="169"/>
      <c r="L30" s="169"/>
      <c r="M30" s="169"/>
      <c r="N30" s="169"/>
      <c r="O30" s="169"/>
      <c r="P30" s="169"/>
      <c r="Q30" s="170"/>
    </row>
    <row r="31" spans="2:17">
      <c r="B31" s="168"/>
      <c r="C31" s="169"/>
      <c r="D31" s="169"/>
      <c r="E31" s="169"/>
      <c r="F31" s="169"/>
      <c r="G31" s="169"/>
      <c r="H31" s="169"/>
      <c r="I31" s="169"/>
      <c r="J31" s="169"/>
      <c r="K31" s="169"/>
      <c r="L31" s="169"/>
      <c r="M31" s="169"/>
      <c r="N31" s="169"/>
      <c r="O31" s="169"/>
      <c r="P31" s="169"/>
      <c r="Q31" s="170"/>
    </row>
    <row r="32" spans="2:17">
      <c r="B32" s="168"/>
      <c r="C32" s="169"/>
      <c r="D32" s="169"/>
      <c r="E32" s="169"/>
      <c r="F32" s="169"/>
      <c r="G32" s="169"/>
      <c r="H32" s="169"/>
      <c r="I32" s="169"/>
      <c r="J32" s="169"/>
      <c r="K32" s="169"/>
      <c r="L32" s="169"/>
      <c r="M32" s="169"/>
      <c r="N32" s="169"/>
      <c r="O32" s="169"/>
      <c r="P32" s="169"/>
      <c r="Q32" s="170"/>
    </row>
    <row r="33" spans="2:17">
      <c r="B33" s="168"/>
      <c r="C33" s="169"/>
      <c r="D33" s="169"/>
      <c r="E33" s="169"/>
      <c r="F33" s="169"/>
      <c r="G33" s="169"/>
      <c r="H33" s="169"/>
      <c r="I33" s="169"/>
      <c r="J33" s="169"/>
      <c r="K33" s="169"/>
      <c r="L33" s="169"/>
      <c r="M33" s="169"/>
      <c r="N33" s="169"/>
      <c r="O33" s="169"/>
      <c r="P33" s="169"/>
      <c r="Q33" s="170"/>
    </row>
    <row r="34" spans="2:17">
      <c r="B34" s="168"/>
      <c r="C34" s="169"/>
      <c r="D34" s="169"/>
      <c r="E34" s="169"/>
      <c r="F34" s="169"/>
      <c r="G34" s="169"/>
      <c r="H34" s="169"/>
      <c r="I34" s="169"/>
      <c r="J34" s="169"/>
      <c r="K34" s="169"/>
      <c r="L34" s="169"/>
      <c r="M34" s="169"/>
      <c r="N34" s="169"/>
      <c r="O34" s="169"/>
      <c r="P34" s="169"/>
      <c r="Q34" s="170"/>
    </row>
    <row r="35" spans="2:17">
      <c r="B35" s="168"/>
      <c r="C35" s="169"/>
      <c r="D35" s="169"/>
      <c r="E35" s="169"/>
      <c r="F35" s="169"/>
      <c r="G35" s="169"/>
      <c r="H35" s="169"/>
      <c r="I35" s="169"/>
      <c r="J35" s="169"/>
      <c r="K35" s="169"/>
      <c r="L35" s="169"/>
      <c r="M35" s="169"/>
      <c r="N35" s="169"/>
      <c r="O35" s="169"/>
      <c r="P35" s="169"/>
      <c r="Q35" s="170"/>
    </row>
    <row r="36" spans="2:17">
      <c r="B36" s="168"/>
      <c r="C36" s="169"/>
      <c r="D36" s="169"/>
      <c r="E36" s="169"/>
      <c r="F36" s="169"/>
      <c r="G36" s="169"/>
      <c r="H36" s="169"/>
      <c r="I36" s="169"/>
      <c r="J36" s="169"/>
      <c r="K36" s="169"/>
      <c r="L36" s="169"/>
      <c r="M36" s="169"/>
      <c r="N36" s="169"/>
      <c r="O36" s="169"/>
      <c r="P36" s="169"/>
      <c r="Q36" s="170"/>
    </row>
    <row r="37" spans="2:17">
      <c r="B37" s="168"/>
      <c r="C37" s="169"/>
      <c r="D37" s="169"/>
      <c r="E37" s="169"/>
      <c r="F37" s="169"/>
      <c r="G37" s="169"/>
      <c r="H37" s="169"/>
      <c r="I37" s="169"/>
      <c r="J37" s="169"/>
      <c r="K37" s="169"/>
      <c r="L37" s="169"/>
      <c r="M37" s="169"/>
      <c r="N37" s="169"/>
      <c r="O37" s="169"/>
      <c r="P37" s="169"/>
      <c r="Q37" s="170"/>
    </row>
    <row r="38" spans="2:17" ht="36.75" customHeight="1" thickBot="1">
      <c r="B38" s="171"/>
      <c r="C38" s="172"/>
      <c r="D38" s="172"/>
      <c r="E38" s="172"/>
      <c r="F38" s="172"/>
      <c r="G38" s="172"/>
      <c r="H38" s="172"/>
      <c r="I38" s="172"/>
      <c r="J38" s="172"/>
      <c r="K38" s="172"/>
      <c r="L38" s="172"/>
      <c r="M38" s="172"/>
      <c r="N38" s="172"/>
      <c r="O38" s="172"/>
      <c r="P38" s="172"/>
      <c r="Q38" s="173"/>
    </row>
    <row r="41" spans="2:6">
      <c r="B41" s="192" t="s">
        <v>22</v>
      </c>
      <c r="C41" s="192"/>
      <c r="D41" s="192"/>
      <c r="E41" s="192"/>
      <c r="F41" s="192"/>
    </row>
    <row r="42" ht="15.75" thickBot="1"/>
    <row r="43" spans="2:17">
      <c r="B43" s="165" t="s">
        <v>23</v>
      </c>
      <c r="C43" s="211"/>
      <c r="D43" s="211"/>
      <c r="E43" s="211"/>
      <c r="F43" s="211"/>
      <c r="G43" s="211"/>
      <c r="H43" s="211"/>
      <c r="I43" s="211"/>
      <c r="J43" s="211"/>
      <c r="K43" s="211"/>
      <c r="L43" s="211"/>
      <c r="M43" s="211"/>
      <c r="N43" s="211"/>
      <c r="O43" s="211"/>
      <c r="P43" s="211"/>
      <c r="Q43" s="212"/>
    </row>
    <row r="44" spans="2:17">
      <c r="B44" s="213"/>
      <c r="C44" s="214"/>
      <c r="D44" s="214"/>
      <c r="E44" s="214"/>
      <c r="F44" s="214"/>
      <c r="G44" s="214"/>
      <c r="H44" s="214"/>
      <c r="I44" s="214"/>
      <c r="J44" s="214"/>
      <c r="K44" s="214"/>
      <c r="L44" s="214"/>
      <c r="M44" s="214"/>
      <c r="N44" s="214"/>
      <c r="O44" s="214"/>
      <c r="P44" s="214"/>
      <c r="Q44" s="215"/>
    </row>
    <row r="45" spans="2:17">
      <c r="B45" s="213"/>
      <c r="C45" s="214"/>
      <c r="D45" s="214"/>
      <c r="E45" s="214"/>
      <c r="F45" s="214"/>
      <c r="G45" s="214"/>
      <c r="H45" s="214"/>
      <c r="I45" s="214"/>
      <c r="J45" s="214"/>
      <c r="K45" s="214"/>
      <c r="L45" s="214"/>
      <c r="M45" s="214"/>
      <c r="N45" s="214"/>
      <c r="O45" s="214"/>
      <c r="P45" s="214"/>
      <c r="Q45" s="215"/>
    </row>
    <row r="46" spans="2:17">
      <c r="B46" s="213"/>
      <c r="C46" s="214"/>
      <c r="D46" s="214"/>
      <c r="E46" s="214"/>
      <c r="F46" s="214"/>
      <c r="G46" s="214"/>
      <c r="H46" s="214"/>
      <c r="I46" s="214"/>
      <c r="J46" s="214"/>
      <c r="K46" s="214"/>
      <c r="L46" s="214"/>
      <c r="M46" s="214"/>
      <c r="N46" s="214"/>
      <c r="O46" s="214"/>
      <c r="P46" s="214"/>
      <c r="Q46" s="215"/>
    </row>
    <row r="47" spans="2:17">
      <c r="B47" s="213"/>
      <c r="C47" s="214"/>
      <c r="D47" s="214"/>
      <c r="E47" s="214"/>
      <c r="F47" s="214"/>
      <c r="G47" s="214"/>
      <c r="H47" s="214"/>
      <c r="I47" s="214"/>
      <c r="J47" s="214"/>
      <c r="K47" s="214"/>
      <c r="L47" s="214"/>
      <c r="M47" s="214"/>
      <c r="N47" s="214"/>
      <c r="O47" s="214"/>
      <c r="P47" s="214"/>
      <c r="Q47" s="215"/>
    </row>
    <row r="48" spans="2:17" ht="15.75" thickBot="1">
      <c r="B48" s="216"/>
      <c r="C48" s="217"/>
      <c r="D48" s="217"/>
      <c r="E48" s="217"/>
      <c r="F48" s="217"/>
      <c r="G48" s="217"/>
      <c r="H48" s="217"/>
      <c r="I48" s="217"/>
      <c r="J48" s="217"/>
      <c r="K48" s="217"/>
      <c r="L48" s="217"/>
      <c r="M48" s="217"/>
      <c r="N48" s="217"/>
      <c r="O48" s="217"/>
      <c r="P48" s="217"/>
      <c r="Q48" s="218"/>
    </row>
    <row r="49" spans="2:9">
      <c r="B49" s="14"/>
      <c r="C49" s="14"/>
      <c r="D49" s="14"/>
      <c r="E49" s="14"/>
      <c r="F49" s="14"/>
      <c r="G49" s="14"/>
      <c r="H49" s="14"/>
      <c r="I49" s="14"/>
    </row>
    <row r="50" spans="2:9">
      <c r="B50" s="14"/>
      <c r="C50" s="14"/>
      <c r="D50" s="14"/>
      <c r="E50" s="14"/>
      <c r="F50" s="14"/>
      <c r="G50" s="14"/>
      <c r="H50" s="14"/>
      <c r="I50" s="14"/>
    </row>
    <row r="51" spans="2:5">
      <c r="B51" s="219" t="s">
        <v>149</v>
      </c>
      <c r="C51" s="219"/>
      <c r="D51" s="12"/>
      <c r="E51" s="12"/>
    </row>
    <row r="52" spans="2:4">
      <c r="B52" s="13"/>
      <c r="C52" s="13"/>
      <c r="D52" s="12"/>
    </row>
    <row r="53" spans="2:4" ht="15.75" thickBot="1">
      <c r="B53" s="13"/>
      <c r="C53" s="13"/>
      <c r="D53" s="12"/>
    </row>
    <row r="54" spans="2:17" ht="15.75" customHeight="1" thickBot="1">
      <c r="B54" s="162" t="s">
        <v>121</v>
      </c>
      <c r="C54" s="163"/>
      <c r="D54" s="163"/>
      <c r="E54" s="163"/>
      <c r="F54" s="163"/>
      <c r="G54" s="163"/>
      <c r="H54" s="163"/>
      <c r="I54" s="163"/>
      <c r="J54" s="163"/>
      <c r="K54" s="163"/>
      <c r="L54" s="163"/>
      <c r="M54" s="163"/>
      <c r="N54" s="163"/>
      <c r="O54" s="163"/>
      <c r="P54" s="163"/>
      <c r="Q54" s="164"/>
    </row>
    <row r="55" spans="2:17" ht="15.75" thickBot="1">
      <c r="B55" s="15"/>
      <c r="C55" s="16" t="s">
        <v>132</v>
      </c>
      <c r="D55" s="17" t="s">
        <v>7</v>
      </c>
      <c r="E55" s="18" t="s">
        <v>133</v>
      </c>
      <c r="F55" s="19" t="s">
        <v>8</v>
      </c>
      <c r="G55" s="18" t="s">
        <v>133</v>
      </c>
      <c r="H55" s="19" t="s">
        <v>9</v>
      </c>
      <c r="I55" s="18" t="s">
        <v>133</v>
      </c>
      <c r="J55" s="19" t="s">
        <v>10</v>
      </c>
      <c r="K55" s="18" t="s">
        <v>133</v>
      </c>
      <c r="L55" s="19" t="s">
        <v>11</v>
      </c>
      <c r="M55" s="18" t="s">
        <v>133</v>
      </c>
      <c r="N55" s="19" t="s">
        <v>12</v>
      </c>
      <c r="O55" s="18" t="s">
        <v>133</v>
      </c>
      <c r="P55" s="19" t="s">
        <v>13</v>
      </c>
      <c r="Q55" s="18" t="s">
        <v>133</v>
      </c>
    </row>
    <row r="56" spans="2:17">
      <c r="B56" s="20" t="s">
        <v>41</v>
      </c>
      <c r="C56" s="21">
        <f>'Traciwr Carbon'!C14</f>
        <v>0</v>
      </c>
      <c r="D56" s="21">
        <f>'Traciwr Carbon'!D14</f>
        <v>0</v>
      </c>
      <c r="E56" s="22" t="e">
        <f>SUM((D56-C56)/C56)</f>
        <v>#DIV/0!</v>
      </c>
      <c r="F56" s="21">
        <f>'Traciwr Carbon'!F14</f>
        <v>0</v>
      </c>
      <c r="G56" s="23" t="e">
        <f>SUM((F56-C56)/C56)</f>
        <v>#DIV/0!</v>
      </c>
      <c r="H56" s="21">
        <f>'Traciwr Carbon'!H14</f>
        <v>0</v>
      </c>
      <c r="I56" s="23" t="e">
        <f>SUM((H56-C56)/C56)</f>
        <v>#DIV/0!</v>
      </c>
      <c r="J56" s="21">
        <f>'Traciwr Carbon'!J14</f>
        <v>0</v>
      </c>
      <c r="K56" s="23" t="e">
        <f>SUM((J56-C56)/C56)</f>
        <v>#DIV/0!</v>
      </c>
      <c r="L56" s="21">
        <f>'Traciwr Carbon'!L14</f>
        <v>0</v>
      </c>
      <c r="M56" s="23" t="e">
        <f>SUM((L56-C56)/C56)</f>
        <v>#DIV/0!</v>
      </c>
      <c r="N56" s="21">
        <f>'Traciwr Carbon'!N14</f>
        <v>0</v>
      </c>
      <c r="O56" s="23" t="e">
        <f>SUM((N56-C56)/C56)</f>
        <v>#DIV/0!</v>
      </c>
      <c r="P56" s="21">
        <f>'Traciwr Carbon'!P14</f>
        <v>0</v>
      </c>
      <c r="Q56" s="23" t="e">
        <f>SUM((P56-C56)/C56)</f>
        <v>#DIV/0!</v>
      </c>
    </row>
    <row r="57" spans="2:17">
      <c r="B57" s="20" t="s">
        <v>114</v>
      </c>
      <c r="C57" s="21">
        <f>'Traciwr Carbon'!C15</f>
        <v>0</v>
      </c>
      <c r="D57" s="21">
        <f>'Traciwr Carbon'!D15</f>
        <v>0</v>
      </c>
      <c r="E57" s="22" t="e">
        <f>SUM((D57-C57)/C57)</f>
        <v>#DIV/0!</v>
      </c>
      <c r="F57" s="21">
        <f>'Traciwr Carbon'!F15</f>
        <v>0</v>
      </c>
      <c r="G57" s="24" t="e">
        <f>SUM((F57-C57)/C57)</f>
        <v>#DIV/0!</v>
      </c>
      <c r="H57" s="21">
        <f>'Traciwr Carbon'!H15</f>
        <v>0</v>
      </c>
      <c r="I57" s="24" t="e">
        <f>SUM((H57-C57)/C57)</f>
        <v>#DIV/0!</v>
      </c>
      <c r="J57" s="21">
        <f>'Traciwr Carbon'!J15</f>
        <v>0</v>
      </c>
      <c r="K57" s="24" t="e">
        <f>SUM((J57-C57)/C57)</f>
        <v>#DIV/0!</v>
      </c>
      <c r="L57" s="21">
        <f>'Traciwr Carbon'!L15</f>
        <v>0</v>
      </c>
      <c r="M57" s="24" t="e">
        <f>SUM((L57-C57)/C57)</f>
        <v>#DIV/0!</v>
      </c>
      <c r="N57" s="21">
        <f>'Traciwr Carbon'!N15</f>
        <v>0</v>
      </c>
      <c r="O57" s="24" t="e">
        <f>SUM((N57-C57)/C57)</f>
        <v>#DIV/0!</v>
      </c>
      <c r="P57" s="21">
        <f>'Traciwr Carbon'!P15</f>
        <v>0</v>
      </c>
      <c r="Q57" s="24" t="e">
        <f>SUM((P57-C57)/C57)</f>
        <v>#DIV/0!</v>
      </c>
    </row>
    <row r="58" spans="2:17">
      <c r="B58" s="20" t="s">
        <v>115</v>
      </c>
      <c r="C58" s="21">
        <f>'Traciwr Carbon'!C16</f>
        <v>0</v>
      </c>
      <c r="D58" s="21">
        <f>'Traciwr Carbon'!D16</f>
        <v>0</v>
      </c>
      <c r="E58" s="22" t="e">
        <f>SUM((D58-C58)/C58)</f>
        <v>#DIV/0!</v>
      </c>
      <c r="F58" s="21">
        <f>'Traciwr Carbon'!F16</f>
        <v>0</v>
      </c>
      <c r="G58" s="24" t="e">
        <f>SUM((F58-C58)/C58)</f>
        <v>#DIV/0!</v>
      </c>
      <c r="H58" s="21">
        <f>'Traciwr Carbon'!H16</f>
        <v>0</v>
      </c>
      <c r="I58" s="24" t="e">
        <f>SUM((H58-C58)/C58)</f>
        <v>#DIV/0!</v>
      </c>
      <c r="J58" s="21">
        <f>'Traciwr Carbon'!J16</f>
        <v>0</v>
      </c>
      <c r="K58" s="24" t="e">
        <f>SUM((J58-C58)/C58)</f>
        <v>#DIV/0!</v>
      </c>
      <c r="L58" s="21">
        <f>'Traciwr Carbon'!L16</f>
        <v>0</v>
      </c>
      <c r="M58" s="24" t="e">
        <f>SUM((L58-C58)/C58)</f>
        <v>#DIV/0!</v>
      </c>
      <c r="N58" s="21">
        <f>'Traciwr Carbon'!N16</f>
        <v>0</v>
      </c>
      <c r="O58" s="24" t="e">
        <f>SUM((N58-C58)/C58)</f>
        <v>#DIV/0!</v>
      </c>
      <c r="P58" s="21">
        <f>'Traciwr Carbon'!P16</f>
        <v>0</v>
      </c>
      <c r="Q58" s="24" t="e">
        <f>SUM((P58-C58)/C58)</f>
        <v>#DIV/0!</v>
      </c>
    </row>
    <row r="59" spans="2:17">
      <c r="B59" s="20" t="s">
        <v>116</v>
      </c>
      <c r="C59" s="21">
        <f>'Traciwr Carbon'!C17</f>
        <v>0</v>
      </c>
      <c r="D59" s="21">
        <f>'Traciwr Carbon'!D17</f>
        <v>0</v>
      </c>
      <c r="E59" s="22" t="e">
        <f>SUM((D59-C59)/C59)</f>
        <v>#DIV/0!</v>
      </c>
      <c r="F59" s="21">
        <f>'Traciwr Carbon'!F17</f>
        <v>0</v>
      </c>
      <c r="G59" s="24" t="e">
        <f>SUM((F59-C59)/C59)</f>
        <v>#DIV/0!</v>
      </c>
      <c r="H59" s="21">
        <f>'Traciwr Carbon'!H17</f>
        <v>0</v>
      </c>
      <c r="I59" s="24" t="e">
        <f>SUM((H59-C59)/C59)</f>
        <v>#DIV/0!</v>
      </c>
      <c r="J59" s="21">
        <f>'Traciwr Carbon'!J17</f>
        <v>0</v>
      </c>
      <c r="K59" s="24" t="e">
        <f>SUM((J59-C59)/C59)</f>
        <v>#DIV/0!</v>
      </c>
      <c r="L59" s="21">
        <f>'Traciwr Carbon'!L17</f>
        <v>0</v>
      </c>
      <c r="M59" s="24" t="e">
        <f>SUM((L59-C59)/C59)</f>
        <v>#DIV/0!</v>
      </c>
      <c r="N59" s="21">
        <f>'Traciwr Carbon'!N17</f>
        <v>0</v>
      </c>
      <c r="O59" s="24" t="e">
        <f>SUM((N59-C59)/C59)</f>
        <v>#DIV/0!</v>
      </c>
      <c r="P59" s="21">
        <f>'Traciwr Carbon'!P17</f>
        <v>0</v>
      </c>
      <c r="Q59" s="24" t="e">
        <f>SUM((P59-C59)/C59)</f>
        <v>#DIV/0!</v>
      </c>
    </row>
    <row r="60" spans="2:17">
      <c r="B60" s="20" t="s">
        <v>117</v>
      </c>
      <c r="C60" s="21">
        <f>'Traciwr Carbon'!C18</f>
        <v>0</v>
      </c>
      <c r="D60" s="21">
        <f>'Traciwr Carbon'!D18</f>
        <v>0</v>
      </c>
      <c r="E60" s="22" t="e">
        <f>SUM((D60-C60)/C60)</f>
        <v>#DIV/0!</v>
      </c>
      <c r="F60" s="21">
        <f>'Traciwr Carbon'!F18</f>
        <v>0</v>
      </c>
      <c r="G60" s="24" t="e">
        <f>SUM((F60-C60)/C60)</f>
        <v>#DIV/0!</v>
      </c>
      <c r="H60" s="21">
        <f>'Traciwr Carbon'!H18</f>
        <v>0</v>
      </c>
      <c r="I60" s="24" t="e">
        <f>SUM((H60-C60)/C60)</f>
        <v>#DIV/0!</v>
      </c>
      <c r="J60" s="21">
        <f>'Traciwr Carbon'!J18</f>
        <v>0</v>
      </c>
      <c r="K60" s="24" t="e">
        <f>SUM((J60-C60)/C60)</f>
        <v>#DIV/0!</v>
      </c>
      <c r="L60" s="21">
        <f>'Traciwr Carbon'!L18</f>
        <v>0</v>
      </c>
      <c r="M60" s="24" t="e">
        <f>SUM((L60-C60)/C60)</f>
        <v>#DIV/0!</v>
      </c>
      <c r="N60" s="21">
        <f>'Traciwr Carbon'!N18</f>
        <v>0</v>
      </c>
      <c r="O60" s="24" t="e">
        <f>SUM((N60-C60)/C60)</f>
        <v>#DIV/0!</v>
      </c>
      <c r="P60" s="21">
        <f>'Traciwr Carbon'!P18</f>
        <v>0</v>
      </c>
      <c r="Q60" s="24" t="e">
        <f>SUM((P60-C60)/C60)</f>
        <v>#DIV/0!</v>
      </c>
    </row>
    <row r="61" spans="2:17" ht="15.75" thickBot="1">
      <c r="B61" s="20" t="s">
        <v>87</v>
      </c>
      <c r="C61" s="21">
        <f>'Traciwr Carbon'!C19</f>
        <v>0</v>
      </c>
      <c r="D61" s="21">
        <f>'Traciwr Carbon'!D19</f>
        <v>0</v>
      </c>
      <c r="E61" s="25" t="e">
        <f>SUM((D61-C61)/C61)</f>
        <v>#DIV/0!</v>
      </c>
      <c r="F61" s="21">
        <f>'Traciwr Carbon'!F19</f>
        <v>0</v>
      </c>
      <c r="G61" s="26" t="e">
        <f>SUM((F61-C61)/C61)</f>
        <v>#DIV/0!</v>
      </c>
      <c r="H61" s="21">
        <f>'Traciwr Carbon'!H19</f>
        <v>0</v>
      </c>
      <c r="I61" s="26" t="e">
        <f>SUM((H61-C61)/C61)</f>
        <v>#DIV/0!</v>
      </c>
      <c r="J61" s="21">
        <f>'Traciwr Carbon'!J19</f>
        <v>0</v>
      </c>
      <c r="K61" s="26" t="e">
        <f>SUM((J61-C61)/C61)</f>
        <v>#DIV/0!</v>
      </c>
      <c r="L61" s="21">
        <f>'Traciwr Carbon'!L19</f>
        <v>0</v>
      </c>
      <c r="M61" s="26" t="e">
        <f>SUM((L61-C61)/C61)</f>
        <v>#DIV/0!</v>
      </c>
      <c r="N61" s="21">
        <f>'Traciwr Carbon'!N19</f>
        <v>0</v>
      </c>
      <c r="O61" s="26" t="e">
        <f>SUM((N61-C61)/C61)</f>
        <v>#DIV/0!</v>
      </c>
      <c r="P61" s="21">
        <f>'Traciwr Carbon'!P19</f>
        <v>0</v>
      </c>
      <c r="Q61" s="26" t="e">
        <f>SUM((P61-C61)/C61)</f>
        <v>#DIV/0!</v>
      </c>
    </row>
    <row r="62" spans="2:17" ht="15.75" thickBot="1">
      <c r="B62" s="27" t="s">
        <v>118</v>
      </c>
      <c r="C62" s="28">
        <f>SUM(C56:C61)</f>
        <v>0</v>
      </c>
      <c r="D62" s="29">
        <f>SUM(D56:D61)</f>
        <v>0</v>
      </c>
      <c r="E62" s="30" t="e">
        <f>SUM((D62-C62)/C62)</f>
        <v>#DIV/0!</v>
      </c>
      <c r="F62" s="31">
        <f>SUM(F56:F61)</f>
        <v>0</v>
      </c>
      <c r="G62" s="32" t="e">
        <f>SUM((F62-C62)/C62)</f>
        <v>#DIV/0!</v>
      </c>
      <c r="H62" s="31">
        <f>SUM(H56:H61)</f>
        <v>0</v>
      </c>
      <c r="I62" s="32" t="e">
        <f>SUM((H62-C62)/C62)</f>
        <v>#DIV/0!</v>
      </c>
      <c r="J62" s="31">
        <f>SUM(J56:J61)</f>
        <v>0</v>
      </c>
      <c r="K62" s="32" t="e">
        <f>SUM((J62-C62)/C62)</f>
        <v>#DIV/0!</v>
      </c>
      <c r="L62" s="31">
        <f>SUM(L56:L61)</f>
        <v>0</v>
      </c>
      <c r="M62" s="32" t="e">
        <f>SUM((L62-C62)/C62)</f>
        <v>#DIV/0!</v>
      </c>
      <c r="N62" s="31">
        <f>SUM(N56:N61)</f>
        <v>0</v>
      </c>
      <c r="O62" s="32" t="e">
        <f>SUM((N62-C62)/C62)</f>
        <v>#DIV/0!</v>
      </c>
      <c r="P62" s="33">
        <f>SUM(P56:P61)</f>
        <v>0</v>
      </c>
      <c r="Q62" s="32" t="e">
        <f>SUM((P62-C62)/C62)</f>
        <v>#DIV/0!</v>
      </c>
    </row>
    <row r="63" spans="2:3">
      <c r="B63" s="13"/>
      <c r="C63" s="13"/>
    </row>
    <row r="64" spans="2:3">
      <c r="B64" s="13"/>
      <c r="C64" s="13"/>
    </row>
    <row r="65" spans="2:3">
      <c r="B65" s="13"/>
      <c r="C65" s="13"/>
    </row>
    <row r="66" spans="2:3">
      <c r="B66" s="13"/>
      <c r="C66" s="13"/>
    </row>
    <row r="67" spans="2:3">
      <c r="B67" s="13"/>
      <c r="C67" s="13"/>
    </row>
    <row r="68" spans="2:3">
      <c r="B68" s="13"/>
      <c r="C68" s="13"/>
    </row>
    <row r="70" spans="2:3">
      <c r="B70" s="13"/>
      <c r="C70" s="13"/>
    </row>
    <row r="72" spans="2:3">
      <c r="B72" s="13"/>
      <c r="C72" s="13"/>
    </row>
    <row r="73" spans="2:3">
      <c r="B73" s="13"/>
      <c r="C73" s="13"/>
    </row>
    <row r="74" spans="2:3">
      <c r="B74" s="13"/>
      <c r="C74" s="13"/>
    </row>
    <row r="75" spans="2:3">
      <c r="B75" s="13"/>
      <c r="C75" s="13"/>
    </row>
    <row r="76" spans="2:3">
      <c r="B76" s="13"/>
      <c r="C76" s="13"/>
    </row>
    <row r="77" spans="2:3">
      <c r="B77" s="13"/>
      <c r="C77" s="13"/>
    </row>
    <row r="78" spans="2:3">
      <c r="B78" s="13"/>
      <c r="C78" s="13"/>
    </row>
    <row r="115" spans="2:16">
      <c r="B115" s="34"/>
      <c r="C115" s="34"/>
      <c r="D115" s="34"/>
      <c r="E115" s="34"/>
      <c r="F115" s="34"/>
      <c r="G115" s="34"/>
      <c r="H115" s="34"/>
      <c r="I115" s="34"/>
      <c r="J115" s="34"/>
      <c r="K115" s="34"/>
      <c r="L115" s="34"/>
      <c r="M115" s="34"/>
      <c r="N115" s="34"/>
      <c r="O115" s="34"/>
      <c r="P115" s="34"/>
    </row>
    <row r="116" spans="2:16">
      <c r="B116" s="34"/>
      <c r="C116" s="34"/>
      <c r="D116" s="34"/>
      <c r="E116" s="34"/>
      <c r="F116" s="34"/>
      <c r="G116" s="34"/>
      <c r="H116" s="34"/>
      <c r="I116" s="34"/>
      <c r="J116" s="34"/>
      <c r="K116" s="34"/>
      <c r="L116" s="34"/>
      <c r="M116" s="34"/>
      <c r="N116" s="34"/>
      <c r="O116" s="34"/>
      <c r="P116" s="34"/>
    </row>
    <row r="117" spans="2:16">
      <c r="B117" s="34"/>
      <c r="C117" s="34"/>
      <c r="D117" s="34"/>
      <c r="E117" s="34"/>
      <c r="F117" s="34"/>
      <c r="G117" s="34"/>
      <c r="H117" s="34"/>
      <c r="I117" s="34"/>
      <c r="J117" s="34"/>
      <c r="K117" s="34"/>
      <c r="L117" s="34"/>
      <c r="M117" s="34"/>
      <c r="N117" s="34"/>
      <c r="O117" s="34"/>
      <c r="P117" s="34"/>
    </row>
    <row r="118" spans="2:16">
      <c r="B118" s="34"/>
      <c r="C118" s="34"/>
      <c r="D118" s="34"/>
      <c r="E118" s="34"/>
      <c r="F118" s="34"/>
      <c r="G118" s="34"/>
      <c r="H118" s="34"/>
      <c r="I118" s="34"/>
      <c r="J118" s="34"/>
      <c r="K118" s="34"/>
      <c r="L118" s="34"/>
      <c r="M118" s="34"/>
      <c r="N118" s="34"/>
      <c r="O118" s="34"/>
      <c r="P118" s="34"/>
    </row>
    <row r="119" spans="2:16">
      <c r="B119" s="34"/>
      <c r="C119" s="34"/>
      <c r="D119" s="34"/>
      <c r="E119" s="34"/>
      <c r="F119" s="34"/>
      <c r="G119" s="34"/>
      <c r="H119" s="34"/>
      <c r="I119" s="34"/>
      <c r="J119" s="34"/>
      <c r="K119" s="34"/>
      <c r="L119" s="34"/>
      <c r="M119" s="34"/>
      <c r="N119" s="34"/>
      <c r="O119" s="34"/>
      <c r="P119" s="34"/>
    </row>
    <row r="120" spans="2:16">
      <c r="B120" s="34"/>
      <c r="C120" s="34"/>
      <c r="D120" s="34"/>
      <c r="E120" s="34"/>
      <c r="F120" s="34"/>
      <c r="G120" s="34"/>
      <c r="H120" s="34"/>
      <c r="I120" s="34"/>
      <c r="J120" s="34"/>
      <c r="K120" s="34"/>
      <c r="L120" s="34"/>
      <c r="M120" s="34"/>
      <c r="N120" s="34"/>
      <c r="O120" s="34"/>
      <c r="P120" s="34"/>
    </row>
    <row r="121" spans="2:16">
      <c r="B121" s="34"/>
      <c r="C121" s="34"/>
      <c r="D121" s="34"/>
      <c r="E121" s="34"/>
      <c r="F121" s="34"/>
      <c r="G121" s="34"/>
      <c r="H121" s="34"/>
      <c r="I121" s="34"/>
      <c r="J121" s="34"/>
      <c r="K121" s="34"/>
      <c r="L121" s="34"/>
      <c r="M121" s="34"/>
      <c r="N121" s="34"/>
      <c r="O121" s="34"/>
      <c r="P121" s="34"/>
    </row>
    <row r="124" spans="2:5">
      <c r="B124" s="192" t="s">
        <v>24</v>
      </c>
      <c r="C124" s="192"/>
      <c r="D124" s="192"/>
      <c r="E124" s="192"/>
    </row>
    <row r="125" ht="15.75" thickBot="1"/>
    <row r="126" spans="2:17">
      <c r="B126" s="183" t="s">
        <v>25</v>
      </c>
      <c r="C126" s="175"/>
      <c r="D126" s="175"/>
      <c r="E126" s="175"/>
      <c r="F126" s="175"/>
      <c r="G126" s="175"/>
      <c r="H126" s="175"/>
      <c r="I126" s="175"/>
      <c r="J126" s="175"/>
      <c r="K126" s="175"/>
      <c r="L126" s="175"/>
      <c r="M126" s="175"/>
      <c r="N126" s="175"/>
      <c r="O126" s="175"/>
      <c r="P126" s="175"/>
      <c r="Q126" s="176"/>
    </row>
    <row r="127" spans="2:17">
      <c r="B127" s="177"/>
      <c r="C127" s="201"/>
      <c r="D127" s="201"/>
      <c r="E127" s="201"/>
      <c r="F127" s="201"/>
      <c r="G127" s="201"/>
      <c r="H127" s="201"/>
      <c r="I127" s="201"/>
      <c r="J127" s="201"/>
      <c r="K127" s="201"/>
      <c r="L127" s="201"/>
      <c r="M127" s="201"/>
      <c r="N127" s="201"/>
      <c r="O127" s="201"/>
      <c r="P127" s="201"/>
      <c r="Q127" s="179"/>
    </row>
    <row r="128" spans="2:17">
      <c r="B128" s="177"/>
      <c r="C128" s="201"/>
      <c r="D128" s="201"/>
      <c r="E128" s="201"/>
      <c r="F128" s="201"/>
      <c r="G128" s="201"/>
      <c r="H128" s="201"/>
      <c r="I128" s="201"/>
      <c r="J128" s="201"/>
      <c r="K128" s="201"/>
      <c r="L128" s="201"/>
      <c r="M128" s="201"/>
      <c r="N128" s="201"/>
      <c r="O128" s="201"/>
      <c r="P128" s="201"/>
      <c r="Q128" s="179"/>
    </row>
    <row r="129" spans="2:17">
      <c r="B129" s="177"/>
      <c r="C129" s="201"/>
      <c r="D129" s="201"/>
      <c r="E129" s="201"/>
      <c r="F129" s="201"/>
      <c r="G129" s="201"/>
      <c r="H129" s="201"/>
      <c r="I129" s="201"/>
      <c r="J129" s="201"/>
      <c r="K129" s="201"/>
      <c r="L129" s="201"/>
      <c r="M129" s="201"/>
      <c r="N129" s="201"/>
      <c r="O129" s="201"/>
      <c r="P129" s="201"/>
      <c r="Q129" s="179"/>
    </row>
    <row r="130" spans="2:17">
      <c r="B130" s="177"/>
      <c r="C130" s="201"/>
      <c r="D130" s="201"/>
      <c r="E130" s="201"/>
      <c r="F130" s="201"/>
      <c r="G130" s="201"/>
      <c r="H130" s="201"/>
      <c r="I130" s="201"/>
      <c r="J130" s="201"/>
      <c r="K130" s="201"/>
      <c r="L130" s="201"/>
      <c r="M130" s="201"/>
      <c r="N130" s="201"/>
      <c r="O130" s="201"/>
      <c r="P130" s="201"/>
      <c r="Q130" s="179"/>
    </row>
    <row r="131" spans="2:17">
      <c r="B131" s="177"/>
      <c r="C131" s="201"/>
      <c r="D131" s="201"/>
      <c r="E131" s="201"/>
      <c r="F131" s="201"/>
      <c r="G131" s="201"/>
      <c r="H131" s="201"/>
      <c r="I131" s="201"/>
      <c r="J131" s="201"/>
      <c r="K131" s="201"/>
      <c r="L131" s="201"/>
      <c r="M131" s="201"/>
      <c r="N131" s="201"/>
      <c r="O131" s="201"/>
      <c r="P131" s="201"/>
      <c r="Q131" s="179"/>
    </row>
    <row r="132" spans="2:17">
      <c r="B132" s="177"/>
      <c r="C132" s="201"/>
      <c r="D132" s="201"/>
      <c r="E132" s="201"/>
      <c r="F132" s="201"/>
      <c r="G132" s="201"/>
      <c r="H132" s="201"/>
      <c r="I132" s="201"/>
      <c r="J132" s="201"/>
      <c r="K132" s="201"/>
      <c r="L132" s="201"/>
      <c r="M132" s="201"/>
      <c r="N132" s="201"/>
      <c r="O132" s="201"/>
      <c r="P132" s="201"/>
      <c r="Q132" s="179"/>
    </row>
    <row r="133" spans="2:17">
      <c r="B133" s="177"/>
      <c r="C133" s="201"/>
      <c r="D133" s="201"/>
      <c r="E133" s="201"/>
      <c r="F133" s="201"/>
      <c r="G133" s="201"/>
      <c r="H133" s="201"/>
      <c r="I133" s="201"/>
      <c r="J133" s="201"/>
      <c r="K133" s="201"/>
      <c r="L133" s="201"/>
      <c r="M133" s="201"/>
      <c r="N133" s="201"/>
      <c r="O133" s="201"/>
      <c r="P133" s="201"/>
      <c r="Q133" s="179"/>
    </row>
    <row r="134" spans="2:17" ht="15.75" thickBot="1">
      <c r="B134" s="180"/>
      <c r="C134" s="181"/>
      <c r="D134" s="181"/>
      <c r="E134" s="181"/>
      <c r="F134" s="181"/>
      <c r="G134" s="181"/>
      <c r="H134" s="181"/>
      <c r="I134" s="181"/>
      <c r="J134" s="181"/>
      <c r="K134" s="181"/>
      <c r="L134" s="181"/>
      <c r="M134" s="181"/>
      <c r="N134" s="181"/>
      <c r="O134" s="181"/>
      <c r="P134" s="181"/>
      <c r="Q134" s="182"/>
    </row>
    <row r="135" spans="2:2">
      <c r="B135" s="12"/>
    </row>
    <row r="136" spans="2:2">
      <c r="B136" s="12"/>
    </row>
    <row r="137" spans="2:2">
      <c r="B137" s="12" t="s">
        <v>26</v>
      </c>
    </row>
    <row r="138" spans="2:2" ht="15.75" thickBot="1">
      <c r="B138" s="12"/>
    </row>
    <row r="139" spans="2:17">
      <c r="B139" s="183" t="s">
        <v>27</v>
      </c>
      <c r="C139" s="193"/>
      <c r="D139" s="193"/>
      <c r="E139" s="193"/>
      <c r="F139" s="193"/>
      <c r="G139" s="193"/>
      <c r="H139" s="193"/>
      <c r="I139" s="193"/>
      <c r="J139" s="193"/>
      <c r="K139" s="193"/>
      <c r="L139" s="193"/>
      <c r="M139" s="193"/>
      <c r="N139" s="193"/>
      <c r="O139" s="193"/>
      <c r="P139" s="193"/>
      <c r="Q139" s="194"/>
    </row>
    <row r="140" spans="2:17">
      <c r="B140" s="195"/>
      <c r="C140" s="196"/>
      <c r="D140" s="196"/>
      <c r="E140" s="196"/>
      <c r="F140" s="196"/>
      <c r="G140" s="196"/>
      <c r="H140" s="196"/>
      <c r="I140" s="196"/>
      <c r="J140" s="196"/>
      <c r="K140" s="196"/>
      <c r="L140" s="196"/>
      <c r="M140" s="196"/>
      <c r="N140" s="196"/>
      <c r="O140" s="196"/>
      <c r="P140" s="196"/>
      <c r="Q140" s="197"/>
    </row>
    <row r="141" spans="2:17">
      <c r="B141" s="195"/>
      <c r="C141" s="196"/>
      <c r="D141" s="196"/>
      <c r="E141" s="196"/>
      <c r="F141" s="196"/>
      <c r="G141" s="196"/>
      <c r="H141" s="196"/>
      <c r="I141" s="196"/>
      <c r="J141" s="196"/>
      <c r="K141" s="196"/>
      <c r="L141" s="196"/>
      <c r="M141" s="196"/>
      <c r="N141" s="196"/>
      <c r="O141" s="196"/>
      <c r="P141" s="196"/>
      <c r="Q141" s="197"/>
    </row>
    <row r="142" spans="2:17">
      <c r="B142" s="195"/>
      <c r="C142" s="196"/>
      <c r="D142" s="196"/>
      <c r="E142" s="196"/>
      <c r="F142" s="196"/>
      <c r="G142" s="196"/>
      <c r="H142" s="196"/>
      <c r="I142" s="196"/>
      <c r="J142" s="196"/>
      <c r="K142" s="196"/>
      <c r="L142" s="196"/>
      <c r="M142" s="196"/>
      <c r="N142" s="196"/>
      <c r="O142" s="196"/>
      <c r="P142" s="196"/>
      <c r="Q142" s="197"/>
    </row>
    <row r="143" spans="2:17" ht="15.75" thickBot="1">
      <c r="B143" s="198"/>
      <c r="C143" s="199"/>
      <c r="D143" s="199"/>
      <c r="E143" s="199"/>
      <c r="F143" s="199"/>
      <c r="G143" s="199"/>
      <c r="H143" s="199"/>
      <c r="I143" s="199"/>
      <c r="J143" s="199"/>
      <c r="K143" s="199"/>
      <c r="L143" s="199"/>
      <c r="M143" s="199"/>
      <c r="N143" s="199"/>
      <c r="O143" s="199"/>
      <c r="P143" s="199"/>
      <c r="Q143" s="200"/>
    </row>
    <row r="144" spans="2:17">
      <c r="B144" s="13"/>
      <c r="C144" s="13"/>
      <c r="D144" s="13"/>
      <c r="E144" s="13"/>
      <c r="F144" s="13"/>
      <c r="G144" s="13"/>
      <c r="H144" s="13"/>
      <c r="I144" s="13"/>
      <c r="J144" s="13"/>
      <c r="K144" s="13"/>
      <c r="L144" s="13"/>
      <c r="M144" s="13"/>
      <c r="N144" s="13"/>
      <c r="O144" s="13"/>
      <c r="P144" s="13"/>
      <c r="Q144" s="13"/>
    </row>
    <row r="145" spans="2:16">
      <c r="B145" s="34"/>
      <c r="C145" s="34"/>
      <c r="D145" s="34"/>
      <c r="E145" s="34"/>
      <c r="F145" s="34"/>
      <c r="G145" s="34"/>
      <c r="H145" s="34"/>
      <c r="I145" s="34"/>
      <c r="J145" s="34"/>
      <c r="K145" s="34"/>
      <c r="L145" s="34"/>
      <c r="M145" s="34"/>
      <c r="N145" s="34"/>
      <c r="O145" s="34"/>
      <c r="P145" s="34"/>
    </row>
    <row r="146" spans="2:16">
      <c r="B146" s="192" t="s">
        <v>28</v>
      </c>
      <c r="C146" s="192"/>
      <c r="D146" s="34"/>
      <c r="E146" s="34"/>
      <c r="F146" s="34"/>
      <c r="G146" s="34"/>
      <c r="H146" s="34"/>
      <c r="I146" s="34"/>
      <c r="J146" s="34"/>
      <c r="K146" s="34"/>
      <c r="L146" s="34"/>
      <c r="M146" s="34"/>
      <c r="N146" s="34"/>
      <c r="O146" s="34"/>
      <c r="P146" s="34"/>
    </row>
    <row r="147" spans="2:16" ht="15.75" thickBot="1">
      <c r="B147" s="34"/>
      <c r="C147" s="34"/>
      <c r="D147" s="34"/>
      <c r="E147" s="34"/>
      <c r="F147" s="34"/>
      <c r="G147" s="34"/>
      <c r="H147" s="34"/>
      <c r="I147" s="34"/>
      <c r="J147" s="34"/>
      <c r="K147" s="34"/>
      <c r="L147" s="34"/>
      <c r="M147" s="34"/>
      <c r="N147" s="34"/>
      <c r="O147" s="34"/>
      <c r="P147" s="34"/>
    </row>
    <row r="148" spans="2:17">
      <c r="B148" s="183" t="s">
        <v>191</v>
      </c>
      <c r="C148" s="184"/>
      <c r="D148" s="184"/>
      <c r="E148" s="184"/>
      <c r="F148" s="184"/>
      <c r="G148" s="184"/>
      <c r="H148" s="184"/>
      <c r="I148" s="184"/>
      <c r="J148" s="184"/>
      <c r="K148" s="184"/>
      <c r="L148" s="184"/>
      <c r="M148" s="184"/>
      <c r="N148" s="184"/>
      <c r="O148" s="184"/>
      <c r="P148" s="184"/>
      <c r="Q148" s="185"/>
    </row>
    <row r="149" spans="2:17">
      <c r="B149" s="186"/>
      <c r="C149" s="187"/>
      <c r="D149" s="187"/>
      <c r="E149" s="187"/>
      <c r="F149" s="187"/>
      <c r="G149" s="187"/>
      <c r="H149" s="187"/>
      <c r="I149" s="187"/>
      <c r="J149" s="187"/>
      <c r="K149" s="187"/>
      <c r="L149" s="187"/>
      <c r="M149" s="187"/>
      <c r="N149" s="187"/>
      <c r="O149" s="187"/>
      <c r="P149" s="187"/>
      <c r="Q149" s="188"/>
    </row>
    <row r="150" spans="2:17">
      <c r="B150" s="186"/>
      <c r="C150" s="187"/>
      <c r="D150" s="187"/>
      <c r="E150" s="187"/>
      <c r="F150" s="187"/>
      <c r="G150" s="187"/>
      <c r="H150" s="187"/>
      <c r="I150" s="187"/>
      <c r="J150" s="187"/>
      <c r="K150" s="187"/>
      <c r="L150" s="187"/>
      <c r="M150" s="187"/>
      <c r="N150" s="187"/>
      <c r="O150" s="187"/>
      <c r="P150" s="187"/>
      <c r="Q150" s="188"/>
    </row>
    <row r="151" spans="2:17">
      <c r="B151" s="186"/>
      <c r="C151" s="187"/>
      <c r="D151" s="187"/>
      <c r="E151" s="187"/>
      <c r="F151" s="187"/>
      <c r="G151" s="187"/>
      <c r="H151" s="187"/>
      <c r="I151" s="187"/>
      <c r="J151" s="187"/>
      <c r="K151" s="187"/>
      <c r="L151" s="187"/>
      <c r="M151" s="187"/>
      <c r="N151" s="187"/>
      <c r="O151" s="187"/>
      <c r="P151" s="187"/>
      <c r="Q151" s="188"/>
    </row>
    <row r="152" spans="2:17">
      <c r="B152" s="186"/>
      <c r="C152" s="187"/>
      <c r="D152" s="187"/>
      <c r="E152" s="187"/>
      <c r="F152" s="187"/>
      <c r="G152" s="187"/>
      <c r="H152" s="187"/>
      <c r="I152" s="187"/>
      <c r="J152" s="187"/>
      <c r="K152" s="187"/>
      <c r="L152" s="187"/>
      <c r="M152" s="187"/>
      <c r="N152" s="187"/>
      <c r="O152" s="187"/>
      <c r="P152" s="187"/>
      <c r="Q152" s="188"/>
    </row>
    <row r="153" spans="2:17">
      <c r="B153" s="186"/>
      <c r="C153" s="187"/>
      <c r="D153" s="187"/>
      <c r="E153" s="187"/>
      <c r="F153" s="187"/>
      <c r="G153" s="187"/>
      <c r="H153" s="187"/>
      <c r="I153" s="187"/>
      <c r="J153" s="187"/>
      <c r="K153" s="187"/>
      <c r="L153" s="187"/>
      <c r="M153" s="187"/>
      <c r="N153" s="187"/>
      <c r="O153" s="187"/>
      <c r="P153" s="187"/>
      <c r="Q153" s="188"/>
    </row>
    <row r="154" spans="2:17">
      <c r="B154" s="186"/>
      <c r="C154" s="187"/>
      <c r="D154" s="187"/>
      <c r="E154" s="187"/>
      <c r="F154" s="187"/>
      <c r="G154" s="187"/>
      <c r="H154" s="187"/>
      <c r="I154" s="187"/>
      <c r="J154" s="187"/>
      <c r="K154" s="187"/>
      <c r="L154" s="187"/>
      <c r="M154" s="187"/>
      <c r="N154" s="187"/>
      <c r="O154" s="187"/>
      <c r="P154" s="187"/>
      <c r="Q154" s="188"/>
    </row>
    <row r="155" spans="2:17">
      <c r="B155" s="186"/>
      <c r="C155" s="187"/>
      <c r="D155" s="187"/>
      <c r="E155" s="187"/>
      <c r="F155" s="187"/>
      <c r="G155" s="187"/>
      <c r="H155" s="187"/>
      <c r="I155" s="187"/>
      <c r="J155" s="187"/>
      <c r="K155" s="187"/>
      <c r="L155" s="187"/>
      <c r="M155" s="187"/>
      <c r="N155" s="187"/>
      <c r="O155" s="187"/>
      <c r="P155" s="187"/>
      <c r="Q155" s="188"/>
    </row>
    <row r="156" spans="2:17">
      <c r="B156" s="186"/>
      <c r="C156" s="187"/>
      <c r="D156" s="187"/>
      <c r="E156" s="187"/>
      <c r="F156" s="187"/>
      <c r="G156" s="187"/>
      <c r="H156" s="187"/>
      <c r="I156" s="187"/>
      <c r="J156" s="187"/>
      <c r="K156" s="187"/>
      <c r="L156" s="187"/>
      <c r="M156" s="187"/>
      <c r="N156" s="187"/>
      <c r="O156" s="187"/>
      <c r="P156" s="187"/>
      <c r="Q156" s="188"/>
    </row>
    <row r="157" spans="2:17" ht="15.75" thickBot="1">
      <c r="B157" s="189"/>
      <c r="C157" s="190"/>
      <c r="D157" s="190"/>
      <c r="E157" s="190"/>
      <c r="F157" s="190"/>
      <c r="G157" s="190"/>
      <c r="H157" s="190"/>
      <c r="I157" s="190"/>
      <c r="J157" s="190"/>
      <c r="K157" s="190"/>
      <c r="L157" s="190"/>
      <c r="M157" s="190"/>
      <c r="N157" s="190"/>
      <c r="O157" s="190"/>
      <c r="P157" s="190"/>
      <c r="Q157" s="191"/>
    </row>
    <row r="161" spans="2:17">
      <c r="B161" s="35"/>
      <c r="C161" s="36"/>
      <c r="D161" s="36"/>
      <c r="E161" s="36"/>
      <c r="F161" s="36"/>
      <c r="G161" s="36"/>
      <c r="H161" s="36"/>
      <c r="I161" s="36"/>
      <c r="J161" s="36"/>
      <c r="K161" s="36"/>
      <c r="L161" s="36"/>
      <c r="M161" s="36"/>
      <c r="N161" s="36"/>
      <c r="O161" s="36"/>
      <c r="P161" s="37"/>
      <c r="Q161" s="37"/>
    </row>
    <row r="164" ht="15.75" thickBot="1"/>
    <row r="165" spans="2:17" ht="77.25" customHeight="1" thickBot="1">
      <c r="B165" s="38" t="s">
        <v>29</v>
      </c>
      <c r="C165" s="157" t="s">
        <v>30</v>
      </c>
      <c r="D165" s="158"/>
      <c r="E165" s="158"/>
      <c r="F165" s="158"/>
      <c r="G165" s="159"/>
      <c r="H165" s="157" t="s">
        <v>31</v>
      </c>
      <c r="I165" s="159"/>
      <c r="J165" s="157" t="s">
        <v>32</v>
      </c>
      <c r="K165" s="158"/>
      <c r="L165" s="158"/>
      <c r="M165" s="159"/>
      <c r="N165" s="160" t="s">
        <v>33</v>
      </c>
      <c r="O165" s="161"/>
      <c r="P165" s="160" t="s">
        <v>34</v>
      </c>
      <c r="Q165" s="161"/>
    </row>
    <row r="166" spans="2:17">
      <c r="B166" s="39"/>
      <c r="C166" s="154"/>
      <c r="D166" s="155"/>
      <c r="E166" s="155"/>
      <c r="F166" s="155"/>
      <c r="G166" s="156"/>
      <c r="H166" s="154"/>
      <c r="I166" s="156"/>
      <c r="J166" s="154"/>
      <c r="K166" s="155"/>
      <c r="L166" s="155"/>
      <c r="M166" s="156"/>
      <c r="N166" s="154"/>
      <c r="O166" s="156"/>
      <c r="P166" s="154"/>
      <c r="Q166" s="156"/>
    </row>
    <row r="167" spans="2:17">
      <c r="B167" s="40"/>
      <c r="C167" s="151"/>
      <c r="D167" s="152"/>
      <c r="E167" s="152"/>
      <c r="F167" s="152"/>
      <c r="G167" s="153"/>
      <c r="H167" s="151"/>
      <c r="I167" s="153"/>
      <c r="J167" s="151"/>
      <c r="K167" s="152"/>
      <c r="L167" s="152"/>
      <c r="M167" s="153"/>
      <c r="N167" s="151"/>
      <c r="O167" s="153"/>
      <c r="P167" s="151"/>
      <c r="Q167" s="153"/>
    </row>
    <row r="168" spans="2:17">
      <c r="B168" s="40"/>
      <c r="C168" s="151"/>
      <c r="D168" s="152"/>
      <c r="E168" s="152"/>
      <c r="F168" s="152"/>
      <c r="G168" s="153"/>
      <c r="H168" s="151"/>
      <c r="I168" s="153"/>
      <c r="J168" s="151"/>
      <c r="K168" s="152"/>
      <c r="L168" s="152"/>
      <c r="M168" s="153"/>
      <c r="N168" s="151"/>
      <c r="O168" s="153"/>
      <c r="P168" s="151"/>
      <c r="Q168" s="153"/>
    </row>
    <row r="169" spans="2:17">
      <c r="B169" s="40"/>
      <c r="C169" s="151"/>
      <c r="D169" s="152"/>
      <c r="E169" s="152"/>
      <c r="F169" s="152"/>
      <c r="G169" s="153"/>
      <c r="H169" s="151"/>
      <c r="I169" s="153"/>
      <c r="J169" s="151"/>
      <c r="K169" s="152"/>
      <c r="L169" s="152"/>
      <c r="M169" s="153"/>
      <c r="N169" s="151"/>
      <c r="O169" s="153"/>
      <c r="P169" s="151"/>
      <c r="Q169" s="153"/>
    </row>
    <row r="170" spans="2:17">
      <c r="B170" s="40"/>
      <c r="C170" s="151"/>
      <c r="D170" s="152"/>
      <c r="E170" s="152"/>
      <c r="F170" s="152"/>
      <c r="G170" s="153"/>
      <c r="H170" s="151"/>
      <c r="I170" s="153"/>
      <c r="J170" s="151"/>
      <c r="K170" s="152"/>
      <c r="L170" s="152"/>
      <c r="M170" s="153"/>
      <c r="N170" s="151"/>
      <c r="O170" s="153"/>
      <c r="P170" s="151"/>
      <c r="Q170" s="153"/>
    </row>
    <row r="171" spans="2:17">
      <c r="B171" s="40"/>
      <c r="C171" s="151"/>
      <c r="D171" s="152"/>
      <c r="E171" s="152"/>
      <c r="F171" s="152"/>
      <c r="G171" s="153"/>
      <c r="H171" s="151"/>
      <c r="I171" s="153"/>
      <c r="J171" s="151"/>
      <c r="K171" s="152"/>
      <c r="L171" s="152"/>
      <c r="M171" s="153"/>
      <c r="N171" s="151"/>
      <c r="O171" s="153"/>
      <c r="P171" s="151"/>
      <c r="Q171" s="153"/>
    </row>
    <row r="172" spans="2:17">
      <c r="B172" s="40"/>
      <c r="C172" s="151"/>
      <c r="D172" s="152"/>
      <c r="E172" s="152"/>
      <c r="F172" s="152"/>
      <c r="G172" s="153"/>
      <c r="H172" s="151"/>
      <c r="I172" s="153"/>
      <c r="J172" s="151"/>
      <c r="K172" s="152"/>
      <c r="L172" s="152"/>
      <c r="M172" s="153"/>
      <c r="N172" s="151"/>
      <c r="O172" s="153"/>
      <c r="P172" s="151"/>
      <c r="Q172" s="153"/>
    </row>
    <row r="173" spans="2:17">
      <c r="B173" s="40"/>
      <c r="C173" s="151"/>
      <c r="D173" s="152"/>
      <c r="E173" s="152"/>
      <c r="F173" s="152"/>
      <c r="G173" s="153"/>
      <c r="H173" s="151"/>
      <c r="I173" s="153"/>
      <c r="J173" s="151"/>
      <c r="K173" s="152"/>
      <c r="L173" s="152"/>
      <c r="M173" s="153"/>
      <c r="N173" s="151"/>
      <c r="O173" s="153"/>
      <c r="P173" s="151"/>
      <c r="Q173" s="153"/>
    </row>
    <row r="174" spans="2:17">
      <c r="B174" s="40"/>
      <c r="C174" s="151"/>
      <c r="D174" s="152"/>
      <c r="E174" s="152"/>
      <c r="F174" s="152"/>
      <c r="G174" s="153"/>
      <c r="H174" s="151"/>
      <c r="I174" s="153"/>
      <c r="J174" s="151"/>
      <c r="K174" s="152"/>
      <c r="L174" s="152"/>
      <c r="M174" s="153"/>
      <c r="N174" s="151"/>
      <c r="O174" s="153"/>
      <c r="P174" s="151"/>
      <c r="Q174" s="153"/>
    </row>
    <row r="175" spans="2:17">
      <c r="B175" s="40"/>
      <c r="C175" s="151"/>
      <c r="D175" s="152"/>
      <c r="E175" s="152"/>
      <c r="F175" s="152"/>
      <c r="G175" s="153"/>
      <c r="H175" s="151"/>
      <c r="I175" s="153"/>
      <c r="J175" s="151"/>
      <c r="K175" s="152"/>
      <c r="L175" s="152"/>
      <c r="M175" s="153"/>
      <c r="N175" s="151"/>
      <c r="O175" s="153"/>
      <c r="P175" s="151"/>
      <c r="Q175" s="153"/>
    </row>
    <row r="176" spans="2:17">
      <c r="B176" s="40"/>
      <c r="C176" s="151"/>
      <c r="D176" s="152"/>
      <c r="E176" s="152"/>
      <c r="F176" s="152"/>
      <c r="G176" s="153"/>
      <c r="H176" s="151"/>
      <c r="I176" s="153"/>
      <c r="J176" s="151"/>
      <c r="K176" s="152"/>
      <c r="L176" s="152"/>
      <c r="M176" s="153"/>
      <c r="N176" s="151"/>
      <c r="O176" s="153"/>
      <c r="P176" s="151"/>
      <c r="Q176" s="153"/>
    </row>
    <row r="177" spans="2:17">
      <c r="B177" s="40"/>
      <c r="C177" s="151"/>
      <c r="D177" s="152"/>
      <c r="E177" s="152"/>
      <c r="F177" s="152"/>
      <c r="G177" s="153"/>
      <c r="H177" s="151"/>
      <c r="I177" s="153"/>
      <c r="J177" s="151"/>
      <c r="K177" s="152"/>
      <c r="L177" s="152"/>
      <c r="M177" s="153"/>
      <c r="N177" s="151"/>
      <c r="O177" s="153"/>
      <c r="P177" s="151"/>
      <c r="Q177" s="153"/>
    </row>
    <row r="178" spans="2:17">
      <c r="B178" s="40"/>
      <c r="C178" s="151"/>
      <c r="D178" s="152"/>
      <c r="E178" s="152"/>
      <c r="F178" s="152"/>
      <c r="G178" s="153"/>
      <c r="H178" s="151"/>
      <c r="I178" s="153"/>
      <c r="J178" s="151"/>
      <c r="K178" s="152"/>
      <c r="L178" s="152"/>
      <c r="M178" s="153"/>
      <c r="N178" s="151"/>
      <c r="O178" s="153"/>
      <c r="P178" s="151"/>
      <c r="Q178" s="153"/>
    </row>
    <row r="179" spans="2:17">
      <c r="B179" s="40"/>
      <c r="C179" s="151"/>
      <c r="D179" s="152"/>
      <c r="E179" s="152"/>
      <c r="F179" s="152"/>
      <c r="G179" s="153"/>
      <c r="H179" s="151"/>
      <c r="I179" s="153"/>
      <c r="J179" s="151"/>
      <c r="K179" s="152"/>
      <c r="L179" s="152"/>
      <c r="M179" s="153"/>
      <c r="N179" s="151"/>
      <c r="O179" s="153"/>
      <c r="P179" s="151"/>
      <c r="Q179" s="153"/>
    </row>
    <row r="180" spans="2:17">
      <c r="B180" s="40"/>
      <c r="C180" s="151"/>
      <c r="D180" s="152"/>
      <c r="E180" s="152"/>
      <c r="F180" s="152"/>
      <c r="G180" s="153"/>
      <c r="H180" s="151"/>
      <c r="I180" s="153"/>
      <c r="J180" s="151"/>
      <c r="K180" s="152"/>
      <c r="L180" s="152"/>
      <c r="M180" s="153"/>
      <c r="N180" s="151"/>
      <c r="O180" s="153"/>
      <c r="P180" s="151"/>
      <c r="Q180" s="153"/>
    </row>
    <row r="181" spans="2:17">
      <c r="B181" s="40"/>
      <c r="C181" s="151"/>
      <c r="D181" s="152"/>
      <c r="E181" s="152"/>
      <c r="F181" s="152"/>
      <c r="G181" s="153"/>
      <c r="H181" s="151"/>
      <c r="I181" s="153"/>
      <c r="J181" s="151"/>
      <c r="K181" s="152"/>
      <c r="L181" s="152"/>
      <c r="M181" s="153"/>
      <c r="N181" s="151"/>
      <c r="O181" s="153"/>
      <c r="P181" s="151"/>
      <c r="Q181" s="153"/>
    </row>
    <row r="182" spans="2:17">
      <c r="B182" s="40"/>
      <c r="C182" s="151"/>
      <c r="D182" s="152"/>
      <c r="E182" s="152"/>
      <c r="F182" s="152"/>
      <c r="G182" s="153"/>
      <c r="H182" s="151"/>
      <c r="I182" s="153"/>
      <c r="J182" s="151"/>
      <c r="K182" s="152"/>
      <c r="L182" s="152"/>
      <c r="M182" s="153"/>
      <c r="N182" s="151"/>
      <c r="O182" s="153"/>
      <c r="P182" s="151"/>
      <c r="Q182" s="153"/>
    </row>
    <row r="183" spans="2:17" ht="15.75" thickBot="1">
      <c r="B183" s="41"/>
      <c r="C183" s="148"/>
      <c r="D183" s="149"/>
      <c r="E183" s="149"/>
      <c r="F183" s="149"/>
      <c r="G183" s="150"/>
      <c r="H183" s="148"/>
      <c r="I183" s="150"/>
      <c r="J183" s="148"/>
      <c r="K183" s="149"/>
      <c r="L183" s="149"/>
      <c r="M183" s="150"/>
      <c r="N183" s="148"/>
      <c r="O183" s="150"/>
      <c r="P183" s="148"/>
      <c r="Q183" s="150"/>
    </row>
    <row r="184" spans="2:2">
      <c r="B184" s="12"/>
    </row>
    <row r="185" spans="2:2">
      <c r="B185" s="12"/>
    </row>
    <row r="186" spans="2:2">
      <c r="B186" s="12" t="s">
        <v>35</v>
      </c>
    </row>
    <row r="187" ht="15.75" thickBot="1"/>
    <row r="188" spans="2:17">
      <c r="B188" s="174" t="s">
        <v>36</v>
      </c>
      <c r="C188" s="175"/>
      <c r="D188" s="175"/>
      <c r="E188" s="175"/>
      <c r="F188" s="175"/>
      <c r="G188" s="175"/>
      <c r="H188" s="175"/>
      <c r="I188" s="175"/>
      <c r="J188" s="175"/>
      <c r="K188" s="175"/>
      <c r="L188" s="175"/>
      <c r="M188" s="175"/>
      <c r="N188" s="175"/>
      <c r="O188" s="175"/>
      <c r="P188" s="175"/>
      <c r="Q188" s="176"/>
    </row>
    <row r="189" spans="2:17">
      <c r="B189" s="177"/>
      <c r="C189" s="178"/>
      <c r="D189" s="178"/>
      <c r="E189" s="178"/>
      <c r="F189" s="178"/>
      <c r="G189" s="178"/>
      <c r="H189" s="178"/>
      <c r="I189" s="178"/>
      <c r="J189" s="178"/>
      <c r="K189" s="178"/>
      <c r="L189" s="178"/>
      <c r="M189" s="178"/>
      <c r="N189" s="178"/>
      <c r="O189" s="178"/>
      <c r="P189" s="178"/>
      <c r="Q189" s="179"/>
    </row>
    <row r="190" spans="2:17">
      <c r="B190" s="177"/>
      <c r="C190" s="178"/>
      <c r="D190" s="178"/>
      <c r="E190" s="178"/>
      <c r="F190" s="178"/>
      <c r="G190" s="178"/>
      <c r="H190" s="178"/>
      <c r="I190" s="178"/>
      <c r="J190" s="178"/>
      <c r="K190" s="178"/>
      <c r="L190" s="178"/>
      <c r="M190" s="178"/>
      <c r="N190" s="178"/>
      <c r="O190" s="178"/>
      <c r="P190" s="178"/>
      <c r="Q190" s="179"/>
    </row>
    <row r="191" spans="2:17">
      <c r="B191" s="177"/>
      <c r="C191" s="178"/>
      <c r="D191" s="178"/>
      <c r="E191" s="178"/>
      <c r="F191" s="178"/>
      <c r="G191" s="178"/>
      <c r="H191" s="178"/>
      <c r="I191" s="178"/>
      <c r="J191" s="178"/>
      <c r="K191" s="178"/>
      <c r="L191" s="178"/>
      <c r="M191" s="178"/>
      <c r="N191" s="178"/>
      <c r="O191" s="178"/>
      <c r="P191" s="178"/>
      <c r="Q191" s="179"/>
    </row>
    <row r="192" spans="2:17">
      <c r="B192" s="177"/>
      <c r="C192" s="178"/>
      <c r="D192" s="178"/>
      <c r="E192" s="178"/>
      <c r="F192" s="178"/>
      <c r="G192" s="178"/>
      <c r="H192" s="178"/>
      <c r="I192" s="178"/>
      <c r="J192" s="178"/>
      <c r="K192" s="178"/>
      <c r="L192" s="178"/>
      <c r="M192" s="178"/>
      <c r="N192" s="178"/>
      <c r="O192" s="178"/>
      <c r="P192" s="178"/>
      <c r="Q192" s="179"/>
    </row>
    <row r="193" spans="2:17">
      <c r="B193" s="177"/>
      <c r="C193" s="178"/>
      <c r="D193" s="178"/>
      <c r="E193" s="178"/>
      <c r="F193" s="178"/>
      <c r="G193" s="178"/>
      <c r="H193" s="178"/>
      <c r="I193" s="178"/>
      <c r="J193" s="178"/>
      <c r="K193" s="178"/>
      <c r="L193" s="178"/>
      <c r="M193" s="178"/>
      <c r="N193" s="178"/>
      <c r="O193" s="178"/>
      <c r="P193" s="178"/>
      <c r="Q193" s="179"/>
    </row>
    <row r="194" spans="2:17">
      <c r="B194" s="177"/>
      <c r="C194" s="178"/>
      <c r="D194" s="178"/>
      <c r="E194" s="178"/>
      <c r="F194" s="178"/>
      <c r="G194" s="178"/>
      <c r="H194" s="178"/>
      <c r="I194" s="178"/>
      <c r="J194" s="178"/>
      <c r="K194" s="178"/>
      <c r="L194" s="178"/>
      <c r="M194" s="178"/>
      <c r="N194" s="178"/>
      <c r="O194" s="178"/>
      <c r="P194" s="178"/>
      <c r="Q194" s="179"/>
    </row>
    <row r="195" spans="2:17">
      <c r="B195" s="177"/>
      <c r="C195" s="178"/>
      <c r="D195" s="178"/>
      <c r="E195" s="178"/>
      <c r="F195" s="178"/>
      <c r="G195" s="178"/>
      <c r="H195" s="178"/>
      <c r="I195" s="178"/>
      <c r="J195" s="178"/>
      <c r="K195" s="178"/>
      <c r="L195" s="178"/>
      <c r="M195" s="178"/>
      <c r="N195" s="178"/>
      <c r="O195" s="178"/>
      <c r="P195" s="178"/>
      <c r="Q195" s="179"/>
    </row>
    <row r="196" spans="2:17">
      <c r="B196" s="177"/>
      <c r="C196" s="178"/>
      <c r="D196" s="178"/>
      <c r="E196" s="178"/>
      <c r="F196" s="178"/>
      <c r="G196" s="178"/>
      <c r="H196" s="178"/>
      <c r="I196" s="178"/>
      <c r="J196" s="178"/>
      <c r="K196" s="178"/>
      <c r="L196" s="178"/>
      <c r="M196" s="178"/>
      <c r="N196" s="178"/>
      <c r="O196" s="178"/>
      <c r="P196" s="178"/>
      <c r="Q196" s="179"/>
    </row>
    <row r="197" spans="2:17">
      <c r="B197" s="177"/>
      <c r="C197" s="178"/>
      <c r="D197" s="178"/>
      <c r="E197" s="178"/>
      <c r="F197" s="178"/>
      <c r="G197" s="178"/>
      <c r="H197" s="178"/>
      <c r="I197" s="178"/>
      <c r="J197" s="178"/>
      <c r="K197" s="178"/>
      <c r="L197" s="178"/>
      <c r="M197" s="178"/>
      <c r="N197" s="178"/>
      <c r="O197" s="178"/>
      <c r="P197" s="178"/>
      <c r="Q197" s="179"/>
    </row>
    <row r="198" spans="2:17">
      <c r="B198" s="177"/>
      <c r="C198" s="178"/>
      <c r="D198" s="178"/>
      <c r="E198" s="178"/>
      <c r="F198" s="178"/>
      <c r="G198" s="178"/>
      <c r="H198" s="178"/>
      <c r="I198" s="178"/>
      <c r="J198" s="178"/>
      <c r="K198" s="178"/>
      <c r="L198" s="178"/>
      <c r="M198" s="178"/>
      <c r="N198" s="178"/>
      <c r="O198" s="178"/>
      <c r="P198" s="178"/>
      <c r="Q198" s="179"/>
    </row>
    <row r="199" spans="2:17">
      <c r="B199" s="177"/>
      <c r="C199" s="178"/>
      <c r="D199" s="178"/>
      <c r="E199" s="178"/>
      <c r="F199" s="178"/>
      <c r="G199" s="178"/>
      <c r="H199" s="178"/>
      <c r="I199" s="178"/>
      <c r="J199" s="178"/>
      <c r="K199" s="178"/>
      <c r="L199" s="178"/>
      <c r="M199" s="178"/>
      <c r="N199" s="178"/>
      <c r="O199" s="178"/>
      <c r="P199" s="178"/>
      <c r="Q199" s="179"/>
    </row>
    <row r="200" spans="2:17" ht="15.75" thickBot="1">
      <c r="B200" s="180"/>
      <c r="C200" s="181"/>
      <c r="D200" s="181"/>
      <c r="E200" s="181"/>
      <c r="F200" s="181"/>
      <c r="G200" s="181"/>
      <c r="H200" s="181"/>
      <c r="I200" s="181"/>
      <c r="J200" s="181"/>
      <c r="K200" s="181"/>
      <c r="L200" s="181"/>
      <c r="M200" s="181"/>
      <c r="N200" s="181"/>
      <c r="O200" s="181"/>
      <c r="P200" s="181"/>
      <c r="Q200" s="182"/>
    </row>
  </sheetData>
  <sheetProtection algorithmName="SHA-512" hashValue="LlR3A09zqvGuw+iPDREnkV8cDeNmaf4DE3KJ4x5TjglWzouV14Qa4kmaaD6T7pGIs2pppYCge+IRAYfzldzPmA==" saltValue="adYAHEA42vPYdL36/XvjQA==" spinCount="100000" sheet="1" objects="1" scenarios="1"/>
  <mergeCells count="119">
    <mergeCell ref="U3:AD26"/>
    <mergeCell ref="B41:F41"/>
    <mergeCell ref="B43:Q48"/>
    <mergeCell ref="B51:C51"/>
    <mergeCell ref="B4:Q5"/>
    <mergeCell ref="B10:C10"/>
    <mergeCell ref="B12:Q15"/>
    <mergeCell ref="B18:C18"/>
    <mergeCell ref="B20:Q23"/>
    <mergeCell ref="B26:F26"/>
    <mergeCell ref="B7:E7"/>
    <mergeCell ref="F7:Q7"/>
    <mergeCell ref="C165:G165"/>
    <mergeCell ref="H165:I165"/>
    <mergeCell ref="J165:M165"/>
    <mergeCell ref="N165:O165"/>
    <mergeCell ref="P165:Q165"/>
    <mergeCell ref="B54:Q54"/>
    <mergeCell ref="B28:Q38"/>
    <mergeCell ref="B188:Q200"/>
    <mergeCell ref="B70:C70"/>
    <mergeCell ref="B148:Q157"/>
    <mergeCell ref="B146:C146"/>
    <mergeCell ref="B139:Q143"/>
    <mergeCell ref="B72:C72"/>
    <mergeCell ref="B73:C73"/>
    <mergeCell ref="B78:C78"/>
    <mergeCell ref="B126:Q134"/>
    <mergeCell ref="B124:E124"/>
    <mergeCell ref="C167:G167"/>
    <mergeCell ref="H167:I167"/>
    <mergeCell ref="J167:M167"/>
    <mergeCell ref="N167:O167"/>
    <mergeCell ref="P167:Q167"/>
    <mergeCell ref="C166:G166"/>
    <mergeCell ref="H166:I166"/>
    <mergeCell ref="J166:M166"/>
    <mergeCell ref="N166:O166"/>
    <mergeCell ref="P166:Q166"/>
    <mergeCell ref="C169:G169"/>
    <mergeCell ref="H169:I169"/>
    <mergeCell ref="J169:M169"/>
    <mergeCell ref="N169:O169"/>
    <mergeCell ref="P169:Q169"/>
    <mergeCell ref="C168:G168"/>
    <mergeCell ref="H168:I168"/>
    <mergeCell ref="J168:M168"/>
    <mergeCell ref="N168:O168"/>
    <mergeCell ref="P168:Q168"/>
    <mergeCell ref="C171:G171"/>
    <mergeCell ref="H171:I171"/>
    <mergeCell ref="J171:M171"/>
    <mergeCell ref="N171:O171"/>
    <mergeCell ref="P171:Q171"/>
    <mergeCell ref="C170:G170"/>
    <mergeCell ref="H170:I170"/>
    <mergeCell ref="J170:M170"/>
    <mergeCell ref="N170:O170"/>
    <mergeCell ref="P170:Q170"/>
    <mergeCell ref="C173:G173"/>
    <mergeCell ref="H173:I173"/>
    <mergeCell ref="J173:M173"/>
    <mergeCell ref="N173:O173"/>
    <mergeCell ref="P173:Q173"/>
    <mergeCell ref="C172:G172"/>
    <mergeCell ref="H172:I172"/>
    <mergeCell ref="J172:M172"/>
    <mergeCell ref="N172:O172"/>
    <mergeCell ref="P172:Q172"/>
    <mergeCell ref="C175:G175"/>
    <mergeCell ref="H175:I175"/>
    <mergeCell ref="J175:M175"/>
    <mergeCell ref="N175:O175"/>
    <mergeCell ref="P175:Q175"/>
    <mergeCell ref="C174:G174"/>
    <mergeCell ref="H174:I174"/>
    <mergeCell ref="J174:M174"/>
    <mergeCell ref="N174:O174"/>
    <mergeCell ref="P174:Q174"/>
    <mergeCell ref="C177:G177"/>
    <mergeCell ref="H177:I177"/>
    <mergeCell ref="J177:M177"/>
    <mergeCell ref="N177:O177"/>
    <mergeCell ref="P177:Q177"/>
    <mergeCell ref="C176:G176"/>
    <mergeCell ref="H176:I176"/>
    <mergeCell ref="J176:M176"/>
    <mergeCell ref="N176:O176"/>
    <mergeCell ref="P176:Q176"/>
    <mergeCell ref="C179:G179"/>
    <mergeCell ref="H179:I179"/>
    <mergeCell ref="J179:M179"/>
    <mergeCell ref="N179:O179"/>
    <mergeCell ref="P179:Q179"/>
    <mergeCell ref="C178:G178"/>
    <mergeCell ref="H178:I178"/>
    <mergeCell ref="J178:M178"/>
    <mergeCell ref="N178:O178"/>
    <mergeCell ref="P178:Q178"/>
    <mergeCell ref="C181:G181"/>
    <mergeCell ref="H181:I181"/>
    <mergeCell ref="J181:M181"/>
    <mergeCell ref="N181:O181"/>
    <mergeCell ref="P181:Q181"/>
    <mergeCell ref="C180:G180"/>
    <mergeCell ref="H180:I180"/>
    <mergeCell ref="J180:M180"/>
    <mergeCell ref="N180:O180"/>
    <mergeCell ref="P180:Q180"/>
    <mergeCell ref="C183:G183"/>
    <mergeCell ref="H183:I183"/>
    <mergeCell ref="J183:M183"/>
    <mergeCell ref="N183:O183"/>
    <mergeCell ref="P183:Q183"/>
    <mergeCell ref="C182:G182"/>
    <mergeCell ref="H182:I182"/>
    <mergeCell ref="J182:M182"/>
    <mergeCell ref="N182:O182"/>
    <mergeCell ref="P182:Q182"/>
  </mergeCells>
  <conditionalFormatting sqref="G56:G62 I56:I62 K56:K62 M56:M62 O56:O62 Q56:Q62 E56:E62">
    <cfRule type="cellIs" dxfId="1" priority="1" operator="lessThan">
      <formula>0</formula>
    </cfRule>
    <cfRule type="cellIs" dxfId="0" priority="2" operator="greaterThan">
      <formula>0</formula>
    </cfRule>
  </conditionalFormatting>
  <pageMargins left="0.25" right="0.25" top="0.75" bottom="0.75" header="0.3" footer="0.3"/>
  <pageSetup paperSize="9" orientation="landscape"/>
  <headerFooter scaleWithDoc="1" alignWithMargins="0" differentFirst="0" differentOddEven="0"/>
  <drawing r:id="rId2"/>
  <legacyDrawing r:id="rId3"/>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D69"/>
  <sheetViews>
    <sheetView zoomScale="115" view="normal" workbookViewId="0">
      <selection pane="topLeft" activeCell="A1" sqref="A1"/>
    </sheetView>
  </sheetViews>
  <sheetFormatPr defaultRowHeight="15"/>
  <cols>
    <col min="1" max="1" width="12.75390625" style="6" customWidth="1"/>
    <col min="2" max="2" width="53.875" style="6" customWidth="1"/>
    <col min="3" max="3" width="143.25390625" style="6" customWidth="1"/>
    <col min="4" max="4" width="75.125" style="6" customWidth="1"/>
    <col min="5" max="16384" width="9.125" style="6" customWidth="1"/>
  </cols>
  <sheetData>
    <row r="1" spans="1:4" s="2" customFormat="1" ht="18.75">
      <c r="A1" s="4" t="s">
        <v>37</v>
      </c>
      <c r="B1" s="4" t="s">
        <v>38</v>
      </c>
      <c r="C1" s="4" t="s">
        <v>39</v>
      </c>
      <c r="D1" s="4" t="s">
        <v>40</v>
      </c>
    </row>
    <row r="2" spans="1:4">
      <c r="A2" s="3"/>
      <c r="B2" s="3"/>
      <c r="C2" s="7"/>
      <c r="D2" s="3"/>
    </row>
    <row r="3" spans="1:4" ht="102" customHeight="1">
      <c r="A3" s="1" t="s">
        <v>41</v>
      </c>
      <c r="B3" s="3" t="s">
        <v>42</v>
      </c>
      <c r="C3" s="7" t="s">
        <v>154</v>
      </c>
      <c r="D3" s="3"/>
    </row>
    <row r="4" spans="1:4" ht="45">
      <c r="A4" s="107" t="s">
        <v>41</v>
      </c>
      <c r="B4" s="108" t="s">
        <v>43</v>
      </c>
      <c r="C4" s="5" t="s">
        <v>180</v>
      </c>
      <c r="D4" s="108"/>
    </row>
    <row r="5" spans="1:4" ht="45">
      <c r="A5" s="107" t="s">
        <v>41</v>
      </c>
      <c r="B5" s="108" t="s">
        <v>44</v>
      </c>
      <c r="C5" s="5" t="s">
        <v>181</v>
      </c>
      <c r="D5" s="108"/>
    </row>
    <row r="6" spans="1:4" ht="106.5" customHeight="1">
      <c r="A6" s="107" t="s">
        <v>41</v>
      </c>
      <c r="B6" s="108" t="s">
        <v>45</v>
      </c>
      <c r="C6" s="5" t="s">
        <v>46</v>
      </c>
      <c r="D6" s="109" t="s">
        <v>135</v>
      </c>
    </row>
    <row r="7" spans="1:4" ht="45">
      <c r="A7" s="107" t="s">
        <v>41</v>
      </c>
      <c r="B7" s="108" t="s">
        <v>47</v>
      </c>
      <c r="C7" s="5" t="s">
        <v>48</v>
      </c>
      <c r="D7" s="109" t="s">
        <v>135</v>
      </c>
    </row>
    <row r="8" spans="1:4" ht="65.25" customHeight="1">
      <c r="A8" s="107" t="s">
        <v>41</v>
      </c>
      <c r="B8" s="108" t="s">
        <v>49</v>
      </c>
      <c r="C8" s="5" t="s">
        <v>50</v>
      </c>
      <c r="D8" s="109" t="s">
        <v>135</v>
      </c>
    </row>
    <row r="9" spans="1:4" ht="75.75" customHeight="1">
      <c r="A9" s="107" t="s">
        <v>41</v>
      </c>
      <c r="B9" s="108" t="s">
        <v>155</v>
      </c>
      <c r="C9" s="5" t="s">
        <v>182</v>
      </c>
      <c r="D9" s="109"/>
    </row>
    <row r="10" spans="1:4" ht="60" customHeight="1">
      <c r="A10" s="107" t="s">
        <v>41</v>
      </c>
      <c r="B10" s="108" t="s">
        <v>51</v>
      </c>
      <c r="C10" s="5" t="s">
        <v>156</v>
      </c>
      <c r="D10" s="108"/>
    </row>
    <row r="11" spans="1:4" ht="49.5" customHeight="1">
      <c r="A11" s="107" t="s">
        <v>41</v>
      </c>
      <c r="B11" s="108" t="s">
        <v>52</v>
      </c>
      <c r="C11" s="110" t="s">
        <v>53</v>
      </c>
      <c r="D11" s="109"/>
    </row>
    <row r="12" spans="1:4" ht="66" customHeight="1">
      <c r="A12" s="107" t="s">
        <v>41</v>
      </c>
      <c r="B12" s="108" t="s">
        <v>54</v>
      </c>
      <c r="C12" s="5" t="s">
        <v>55</v>
      </c>
      <c r="D12" s="108"/>
    </row>
    <row r="13" spans="1:4" ht="40.5" customHeight="1">
      <c r="A13" s="107" t="s">
        <v>41</v>
      </c>
      <c r="B13" s="108" t="s">
        <v>56</v>
      </c>
      <c r="C13" s="5" t="s">
        <v>57</v>
      </c>
      <c r="D13" s="108"/>
    </row>
    <row r="14" spans="1:4" ht="26.25" customHeight="1">
      <c r="A14" s="107" t="s">
        <v>41</v>
      </c>
      <c r="B14" s="108" t="s">
        <v>58</v>
      </c>
      <c r="C14" s="5" t="s">
        <v>59</v>
      </c>
      <c r="D14" s="108"/>
    </row>
    <row r="15" spans="1:4" ht="45">
      <c r="A15" s="107" t="s">
        <v>41</v>
      </c>
      <c r="B15" s="108" t="s">
        <v>60</v>
      </c>
      <c r="C15" s="5" t="s">
        <v>61</v>
      </c>
      <c r="D15" s="108"/>
    </row>
    <row r="16" spans="1:4" ht="45">
      <c r="A16" s="107" t="s">
        <v>41</v>
      </c>
      <c r="B16" s="108" t="s">
        <v>62</v>
      </c>
      <c r="C16" s="5" t="s">
        <v>157</v>
      </c>
      <c r="D16" s="108"/>
    </row>
    <row r="17" spans="1:4" ht="36.75" customHeight="1">
      <c r="A17" s="107" t="s">
        <v>41</v>
      </c>
      <c r="B17" s="108" t="s">
        <v>63</v>
      </c>
      <c r="C17" s="5" t="s">
        <v>64</v>
      </c>
      <c r="D17" s="108"/>
    </row>
    <row r="18" spans="1:4" ht="45">
      <c r="A18" s="107" t="s">
        <v>41</v>
      </c>
      <c r="B18" s="108" t="s">
        <v>65</v>
      </c>
      <c r="C18" s="5" t="s">
        <v>66</v>
      </c>
      <c r="D18" s="108"/>
    </row>
    <row r="19" spans="1:4" ht="30">
      <c r="A19" s="107" t="s">
        <v>41</v>
      </c>
      <c r="B19" s="108" t="s">
        <v>67</v>
      </c>
      <c r="C19" s="110" t="s">
        <v>183</v>
      </c>
      <c r="D19" s="109"/>
    </row>
    <row r="20" spans="1:4" ht="30" customHeight="1">
      <c r="A20" s="107" t="s">
        <v>41</v>
      </c>
      <c r="B20" s="108" t="s">
        <v>68</v>
      </c>
      <c r="C20" s="110" t="s">
        <v>69</v>
      </c>
      <c r="D20" s="109" t="s">
        <v>142</v>
      </c>
    </row>
    <row r="21" spans="1:4" ht="88.5" customHeight="1">
      <c r="A21" s="107" t="s">
        <v>41</v>
      </c>
      <c r="B21" s="108" t="s">
        <v>70</v>
      </c>
      <c r="C21" s="5" t="s">
        <v>184</v>
      </c>
      <c r="D21" s="108"/>
    </row>
    <row r="22" spans="1:4" ht="83.25" customHeight="1">
      <c r="A22" s="107" t="s">
        <v>41</v>
      </c>
      <c r="B22" s="108" t="s">
        <v>71</v>
      </c>
      <c r="C22" s="5" t="s">
        <v>72</v>
      </c>
      <c r="D22" s="111"/>
    </row>
    <row r="23" spans="1:4" ht="45">
      <c r="A23" s="107" t="s">
        <v>41</v>
      </c>
      <c r="B23" s="108" t="s">
        <v>73</v>
      </c>
      <c r="C23" s="5" t="s">
        <v>74</v>
      </c>
      <c r="D23" s="108"/>
    </row>
    <row r="24" spans="1:4" ht="53.25" customHeight="1">
      <c r="A24" s="107" t="s">
        <v>41</v>
      </c>
      <c r="B24" s="108" t="s">
        <v>75</v>
      </c>
      <c r="C24" s="5" t="s">
        <v>168</v>
      </c>
      <c r="D24" s="109" t="s">
        <v>143</v>
      </c>
    </row>
    <row r="25" spans="1:4" ht="45">
      <c r="A25" s="107" t="s">
        <v>41</v>
      </c>
      <c r="B25" s="108" t="s">
        <v>76</v>
      </c>
      <c r="C25" s="5" t="s">
        <v>185</v>
      </c>
      <c r="D25" s="112" t="s">
        <v>144</v>
      </c>
    </row>
    <row r="26" spans="1:4" ht="54.75" customHeight="1">
      <c r="A26" s="107" t="s">
        <v>41</v>
      </c>
      <c r="B26" s="108" t="s">
        <v>77</v>
      </c>
      <c r="C26" s="5" t="s">
        <v>78</v>
      </c>
      <c r="D26" s="108"/>
    </row>
    <row r="27" spans="1:4" ht="30">
      <c r="A27" s="107" t="s">
        <v>41</v>
      </c>
      <c r="B27" s="108" t="s">
        <v>158</v>
      </c>
      <c r="C27" s="5" t="s">
        <v>186</v>
      </c>
      <c r="D27" s="108"/>
    </row>
    <row r="28" spans="1:4">
      <c r="A28" s="108"/>
      <c r="B28" s="108"/>
      <c r="C28" s="5"/>
      <c r="D28" s="108"/>
    </row>
    <row r="29" spans="1:4" ht="30" customHeight="1">
      <c r="A29" s="231"/>
      <c r="B29" s="232"/>
      <c r="C29" s="232"/>
      <c r="D29" s="233"/>
    </row>
    <row r="30" spans="1:4">
      <c r="A30" s="108"/>
      <c r="B30" s="108"/>
      <c r="C30" s="5"/>
      <c r="D30" s="108"/>
    </row>
    <row r="31" spans="1:4" ht="30">
      <c r="A31" s="113" t="s">
        <v>79</v>
      </c>
      <c r="B31" s="108" t="s">
        <v>80</v>
      </c>
      <c r="C31" s="5" t="s">
        <v>187</v>
      </c>
      <c r="D31" s="109" t="s">
        <v>145</v>
      </c>
    </row>
    <row r="32" spans="1:4" ht="35.25" customHeight="1">
      <c r="A32" s="113" t="s">
        <v>79</v>
      </c>
      <c r="B32" s="108" t="s">
        <v>81</v>
      </c>
      <c r="C32" s="5" t="s">
        <v>82</v>
      </c>
      <c r="D32" s="108"/>
    </row>
    <row r="33" spans="1:4" ht="30.75" customHeight="1">
      <c r="A33" s="113" t="s">
        <v>79</v>
      </c>
      <c r="B33" s="114" t="s">
        <v>172</v>
      </c>
      <c r="C33" s="115" t="s">
        <v>173</v>
      </c>
      <c r="D33" s="109"/>
    </row>
    <row r="34" spans="1:4" ht="30" customHeight="1">
      <c r="A34" s="113" t="s">
        <v>79</v>
      </c>
      <c r="B34" s="108" t="s">
        <v>170</v>
      </c>
      <c r="C34" s="106" t="s">
        <v>171</v>
      </c>
      <c r="D34" s="108"/>
    </row>
    <row r="35" spans="1:4" ht="30" customHeight="1">
      <c r="A35" s="113" t="s">
        <v>79</v>
      </c>
      <c r="B35" s="108" t="s">
        <v>83</v>
      </c>
      <c r="C35" s="5" t="s">
        <v>169</v>
      </c>
      <c r="D35" s="108"/>
    </row>
    <row r="36" spans="1:4" ht="30.75" customHeight="1">
      <c r="A36" s="113" t="s">
        <v>79</v>
      </c>
      <c r="B36" s="108" t="s">
        <v>84</v>
      </c>
      <c r="C36" s="5" t="s">
        <v>85</v>
      </c>
      <c r="D36" s="108"/>
    </row>
    <row r="37" spans="1:4" ht="30" customHeight="1">
      <c r="A37" s="113" t="s">
        <v>79</v>
      </c>
      <c r="B37" s="108" t="s">
        <v>86</v>
      </c>
      <c r="C37" s="5" t="s">
        <v>159</v>
      </c>
      <c r="D37" s="108"/>
    </row>
    <row r="38" spans="1:4">
      <c r="A38" s="108"/>
      <c r="B38" s="108"/>
      <c r="C38" s="5"/>
      <c r="D38" s="108"/>
    </row>
    <row r="39" spans="1:4" ht="30" customHeight="1">
      <c r="A39" s="231"/>
      <c r="B39" s="232"/>
      <c r="C39" s="232"/>
      <c r="D39" s="233"/>
    </row>
    <row r="40" spans="1:4">
      <c r="A40" s="108"/>
      <c r="B40" s="108"/>
      <c r="C40" s="5"/>
      <c r="D40" s="108"/>
    </row>
    <row r="41" spans="1:4" ht="30">
      <c r="A41" s="116" t="s">
        <v>87</v>
      </c>
      <c r="B41" s="108" t="s">
        <v>88</v>
      </c>
      <c r="C41" s="5" t="s">
        <v>160</v>
      </c>
      <c r="D41" s="108"/>
    </row>
    <row r="42" spans="1:4" ht="69" customHeight="1">
      <c r="A42" s="116" t="s">
        <v>87</v>
      </c>
      <c r="B42" s="108" t="s">
        <v>89</v>
      </c>
      <c r="C42" s="5" t="s">
        <v>188</v>
      </c>
      <c r="D42" s="112" t="s">
        <v>146</v>
      </c>
    </row>
    <row r="43" spans="1:4" ht="55.5" customHeight="1">
      <c r="A43" s="116" t="s">
        <v>87</v>
      </c>
      <c r="B43" s="108" t="s">
        <v>90</v>
      </c>
      <c r="C43" s="5" t="s">
        <v>91</v>
      </c>
      <c r="D43" s="108"/>
    </row>
    <row r="44" spans="1:4" ht="31.5" customHeight="1">
      <c r="A44" s="116" t="s">
        <v>87</v>
      </c>
      <c r="B44" s="108" t="s">
        <v>92</v>
      </c>
      <c r="C44" s="5" t="s">
        <v>93</v>
      </c>
      <c r="D44" s="108"/>
    </row>
    <row r="45" spans="1:4" ht="54" customHeight="1">
      <c r="A45" s="116" t="s">
        <v>87</v>
      </c>
      <c r="B45" s="108" t="s">
        <v>94</v>
      </c>
      <c r="C45" s="108" t="s">
        <v>161</v>
      </c>
      <c r="D45" s="108"/>
    </row>
    <row r="46" spans="1:4" ht="66" customHeight="1">
      <c r="A46" s="116" t="s">
        <v>87</v>
      </c>
      <c r="B46" s="108" t="s">
        <v>95</v>
      </c>
      <c r="C46" s="108" t="s">
        <v>162</v>
      </c>
      <c r="D46" s="112" t="s">
        <v>147</v>
      </c>
    </row>
    <row r="47" spans="1:4" ht="30">
      <c r="A47" s="116" t="s">
        <v>87</v>
      </c>
      <c r="B47" s="114" t="s">
        <v>141</v>
      </c>
      <c r="C47" s="114" t="s">
        <v>153</v>
      </c>
      <c r="D47" s="108"/>
    </row>
    <row r="48" spans="1:4">
      <c r="A48" s="108"/>
      <c r="B48" s="108"/>
      <c r="C48" s="5"/>
      <c r="D48" s="108"/>
    </row>
    <row r="49" spans="1:4" ht="30" customHeight="1">
      <c r="A49" s="231"/>
      <c r="B49" s="232"/>
      <c r="C49" s="232"/>
      <c r="D49" s="233"/>
    </row>
    <row r="50" spans="1:4">
      <c r="A50" s="5"/>
      <c r="B50" s="234"/>
      <c r="C50" s="234"/>
      <c r="D50" s="235"/>
    </row>
    <row r="51" spans="1:4" ht="30">
      <c r="A51" s="117" t="s">
        <v>150</v>
      </c>
      <c r="B51" s="108" t="s">
        <v>96</v>
      </c>
      <c r="C51" s="5" t="s">
        <v>165</v>
      </c>
      <c r="D51" s="108"/>
    </row>
    <row r="52" spans="1:4" ht="30" customHeight="1">
      <c r="A52" s="117" t="s">
        <v>150</v>
      </c>
      <c r="B52" s="108" t="s">
        <v>163</v>
      </c>
      <c r="C52" s="5" t="s">
        <v>164</v>
      </c>
      <c r="D52" s="108"/>
    </row>
    <row r="53" spans="1:4" ht="30" customHeight="1">
      <c r="A53" s="117" t="s">
        <v>150</v>
      </c>
      <c r="B53" s="108" t="s">
        <v>97</v>
      </c>
      <c r="C53" s="5" t="s">
        <v>98</v>
      </c>
      <c r="D53" s="111" t="s">
        <v>136</v>
      </c>
    </row>
    <row r="54" spans="1:4" ht="30" customHeight="1">
      <c r="A54" s="117" t="s">
        <v>150</v>
      </c>
      <c r="B54" s="108" t="s">
        <v>99</v>
      </c>
      <c r="C54" s="5" t="s">
        <v>100</v>
      </c>
      <c r="D54" s="108"/>
    </row>
    <row r="55" spans="1:4">
      <c r="A55" s="108"/>
      <c r="B55" s="108"/>
      <c r="C55" s="5"/>
      <c r="D55" s="108"/>
    </row>
    <row r="56" spans="1:4" ht="30" customHeight="1">
      <c r="A56" s="231"/>
      <c r="B56" s="232"/>
      <c r="C56" s="232"/>
      <c r="D56" s="233"/>
    </row>
    <row r="57" spans="1:4">
      <c r="A57" s="108"/>
      <c r="B57" s="108"/>
      <c r="C57" s="5"/>
      <c r="D57" s="108"/>
    </row>
    <row r="58" spans="1:4" ht="45">
      <c r="A58" s="118" t="s">
        <v>151</v>
      </c>
      <c r="B58" s="108" t="s">
        <v>101</v>
      </c>
      <c r="C58" s="5" t="s">
        <v>189</v>
      </c>
      <c r="D58" s="112"/>
    </row>
    <row r="59" spans="1:4" ht="30">
      <c r="A59" s="118" t="s">
        <v>151</v>
      </c>
      <c r="B59" s="108" t="s">
        <v>102</v>
      </c>
      <c r="C59" s="108" t="s">
        <v>103</v>
      </c>
      <c r="D59" s="111" t="s">
        <v>137</v>
      </c>
    </row>
    <row r="60" spans="1:4">
      <c r="A60" s="118" t="s">
        <v>151</v>
      </c>
      <c r="B60" s="108" t="s">
        <v>104</v>
      </c>
      <c r="C60" s="5" t="s">
        <v>166</v>
      </c>
      <c r="D60" s="109" t="s">
        <v>138</v>
      </c>
    </row>
    <row r="61" spans="1:4" ht="66.75" customHeight="1">
      <c r="A61" s="118" t="s">
        <v>151</v>
      </c>
      <c r="B61" s="108" t="s">
        <v>105</v>
      </c>
      <c r="C61" s="5" t="s">
        <v>190</v>
      </c>
      <c r="D61" s="108"/>
    </row>
    <row r="62" spans="1:4" ht="30.75" customHeight="1">
      <c r="A62" s="118" t="s">
        <v>151</v>
      </c>
      <c r="B62" s="108" t="s">
        <v>106</v>
      </c>
      <c r="C62" s="5" t="s">
        <v>107</v>
      </c>
      <c r="D62" s="108"/>
    </row>
    <row r="63" spans="1:4" ht="30">
      <c r="A63" s="118" t="s">
        <v>151</v>
      </c>
      <c r="B63" s="108" t="s">
        <v>108</v>
      </c>
      <c r="C63" s="5" t="s">
        <v>109</v>
      </c>
      <c r="D63" s="108"/>
    </row>
    <row r="64" spans="1:4" ht="30.75" customHeight="1">
      <c r="A64" s="118" t="s">
        <v>151</v>
      </c>
      <c r="B64" s="108" t="s">
        <v>110</v>
      </c>
      <c r="C64" s="108" t="s">
        <v>167</v>
      </c>
      <c r="D64" s="108"/>
    </row>
    <row r="65" spans="1:4" ht="30" customHeight="1">
      <c r="A65" s="118" t="s">
        <v>151</v>
      </c>
      <c r="B65" s="114" t="s">
        <v>111</v>
      </c>
      <c r="C65" s="114" t="s">
        <v>174</v>
      </c>
      <c r="D65" s="108"/>
    </row>
    <row r="66" spans="1:4" ht="30.75" customHeight="1">
      <c r="A66" s="118" t="s">
        <v>151</v>
      </c>
      <c r="B66" s="114" t="s">
        <v>175</v>
      </c>
      <c r="C66" s="114" t="s">
        <v>176</v>
      </c>
      <c r="D66" s="111" t="s">
        <v>148</v>
      </c>
    </row>
    <row r="67" spans="1:4" ht="30.75" customHeight="1">
      <c r="A67" s="118" t="s">
        <v>151</v>
      </c>
      <c r="B67" s="114" t="s">
        <v>112</v>
      </c>
      <c r="C67" s="114" t="s">
        <v>177</v>
      </c>
      <c r="D67" s="109"/>
    </row>
    <row r="68" spans="1:4" ht="29.25" customHeight="1">
      <c r="A68" s="118" t="s">
        <v>151</v>
      </c>
      <c r="B68" s="114" t="s">
        <v>178</v>
      </c>
      <c r="C68" s="115" t="s">
        <v>179</v>
      </c>
      <c r="D68" s="108"/>
    </row>
    <row r="69" spans="1:4" ht="30" customHeight="1">
      <c r="A69" s="118" t="s">
        <v>151</v>
      </c>
      <c r="B69" s="108" t="s">
        <v>139</v>
      </c>
      <c r="C69" s="114" t="s">
        <v>152</v>
      </c>
      <c r="D69" s="119" t="s">
        <v>139</v>
      </c>
    </row>
  </sheetData>
  <sheetProtection algorithmName="SHA-512" hashValue="Wh50vCPukhQF0gUeyLA328RxfVF3Ry9mJxFjqqG1+Gd82P62mMmXL50uKEEw1zypkdjzEpoMfO4HpO5SryI/ng==" saltValue="3sceV4Ar5Ix+WvaENPR5kA==" spinCount="100000" sheet="1" objects="1" scenarios="1"/>
  <mergeCells count="5">
    <mergeCell ref="A56:D56"/>
    <mergeCell ref="A29:D29"/>
    <mergeCell ref="A39:D39"/>
    <mergeCell ref="A49:D49"/>
    <mergeCell ref="A50:D50"/>
  </mergeCells>
  <hyperlinks>
    <hyperlink ref="D6" r:id="rId1" display="energy.unit@siryfflint.gov.uk"/>
    <hyperlink ref="D7:D8" r:id="rId2" display="energy.unit@siryfflint.gov.uk"/>
    <hyperlink ref="D20" r:id="rId3" display="Ymunwch ag ymgyrch Pythefnos Diffodd i helpu i arbed ynni – yr Ymddiriedolaeth Arbed Ynni "/>
    <hyperlink ref="D25" r:id="rId4" display="Casgliadau ac ailgylchu | Rhaglen Weithredu'r Cynllun Gwastraff ac Adnoddau"/>
    <hyperlink ref="D24" r:id="rId5" display="Canolfan y Dechnoleg Amgen – Dŵr Glaw a Llwyd"/>
    <hyperlink ref="D31" r:id="rId6" location=":~:text=Taking%20place%20between%2016-22%20September%20each%20year%2C%20TravelWise,alternative%20mode%20of%20travel%20for%20just%20one%20day." display="Act TravelWise – Modeshift – Teithio Cynaliadwy"/>
    <hyperlink ref="D42" r:id="rId7" display="Canllaw labeli gwyrdd a moesegol | BBC Good Food"/>
    <hyperlink ref="D46" r:id="rId8" display="Cylch bywyd crys-t – Angel Chang – YouTube"/>
    <hyperlink ref="D53" r:id="rId9" display="Hafan | Wythnos Hinsawdd Cymru 2023 (gov.wales)"/>
    <hyperlink ref="D60" r:id="rId10" display="biodiversity@siryfflint.gov.uk "/>
    <hyperlink ref="D59" r:id="rId11" display="Mai Di Dor - Plantlife"/>
    <hyperlink ref="D66" r:id="rId12" display="Sut i gompostio’ch gwastraff | Ymddiriedolaeth Natur Gogledd Cymru"/>
    <hyperlink ref="D69" r:id="rId13" display="Cyfeillgar i Wenyn"/>
  </hyperlinks>
  <pageMargins left="0.7" right="0.7" top="0.75" bottom="0.75" header="0.3" footer="0.3"/>
  <pageSetup paperSize="9" orientation="portrait"/>
  <headerFooter scaleWithDoc="1" alignWithMargins="0" differentFirst="0" differentOddEven="0"/>
  <extLst/>
</worksheet>
</file>

<file path=docProps/app.xml><?xml version="1.0" encoding="utf-8"?>
<Properties xmlns="http://schemas.openxmlformats.org/officeDocument/2006/extended-properties">
  <Application>Microsoft Excel</Application>
  <Company>Flintshire County Council</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Ben Turpin</dc:creator>
  <cp:keywords/>
  <cp:lastModifiedBy>Josh Lester</cp:lastModifiedBy>
  <dcterms:created xsi:type="dcterms:W3CDTF">2023-08-21T10:06:15Z</dcterms:created>
  <dcterms:modified xsi:type="dcterms:W3CDTF">2024-02-28T12:36:32Z</dcterms:modified>
  <dc:subject/>
  <cp:lastPrinted>2024-01-16T14:21:58Z</cp:lastPrinted>
  <dc:title>Adnodd Olrhain a Lleihau Carbon Cyngor Tref a Chymuned</dc:title>
</cp:coreProperties>
</file>

<file path=docProps/custom.xml><?xml version="1.0" encoding="utf-8"?>
<Properties xmlns:vt="http://schemas.openxmlformats.org/officeDocument/2006/docPropsVTypes" xmlns="http://schemas.openxmlformats.org/officeDocument/2006/custom-properties"/>
</file>