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127"/>
  <workbookPr codeName="ThisWorkbook" defaultThemeVersion="202300"/>
  <bookViews>
    <workbookView xWindow="-120" yWindow="-120" windowWidth="29040" windowHeight="15720" activeTab="1"/>
  </bookViews>
  <sheets>
    <sheet name="English" sheetId="1" r:id="rId1"/>
    <sheet name="Welsh" sheetId="2" r:id="rId2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<sst xmlns="http://schemas.openxmlformats.org/spreadsheetml/2006/main" uniqueCount="66" count="143">
  <si>
    <t xml:space="preserve">Portfolio </t>
  </si>
  <si>
    <t>Apr</t>
  </si>
  <si>
    <t>May</t>
  </si>
  <si>
    <t>June</t>
  </si>
  <si>
    <t>July</t>
  </si>
  <si>
    <t>Awst</t>
  </si>
  <si>
    <t>Sept</t>
  </si>
  <si>
    <t>Oct</t>
  </si>
  <si>
    <t>Nov</t>
  </si>
  <si>
    <t>Dec</t>
  </si>
  <si>
    <t>Jan</t>
  </si>
  <si>
    <t>Feb</t>
  </si>
  <si>
    <t>Mar</t>
  </si>
  <si>
    <t>Cumulative</t>
  </si>
  <si>
    <t>C Authority References</t>
  </si>
  <si>
    <t>Total invoices</t>
  </si>
  <si>
    <t>Invoices processed on time</t>
  </si>
  <si>
    <t>Percentage</t>
  </si>
  <si>
    <t>D Authority References</t>
  </si>
  <si>
    <t>E Authority References</t>
  </si>
  <si>
    <t>K Authority References</t>
  </si>
  <si>
    <t>M Authority References</t>
  </si>
  <si>
    <t>N Authority References</t>
  </si>
  <si>
    <t>Q Authority References</t>
  </si>
  <si>
    <t>P Authority References</t>
  </si>
  <si>
    <t>S Authority References</t>
  </si>
  <si>
    <t>T Authority References</t>
  </si>
  <si>
    <t>V Authority References</t>
  </si>
  <si>
    <t xml:space="preserve"> </t>
  </si>
  <si>
    <t>U &amp; W Authority References</t>
  </si>
  <si>
    <t>Electronic Files</t>
  </si>
  <si>
    <t>Totals</t>
  </si>
  <si>
    <t>Percentage paid on time</t>
  </si>
  <si>
    <t>PERCENTAGE OF UNDISPUTED INVOICES PAID WITHIN 30 DAYS 2025/2026</t>
  </si>
  <si>
    <t>Portffolio</t>
  </si>
  <si>
    <t>Ebrill</t>
  </si>
  <si>
    <t>Mai</t>
  </si>
  <si>
    <t>Mehefin</t>
  </si>
  <si>
    <t>Gorffennaf</t>
  </si>
  <si>
    <t>Medi</t>
  </si>
  <si>
    <t>Hydref</t>
  </si>
  <si>
    <t>Tachwedd</t>
  </si>
  <si>
    <t>Rhagfyr</t>
  </si>
  <si>
    <t>Ionawr</t>
  </si>
  <si>
    <t>Chwefror</t>
  </si>
  <si>
    <t>Mawrth</t>
  </si>
  <si>
    <t>Cronnus</t>
  </si>
  <si>
    <t>C Cyfeiriadau Awdurdod</t>
  </si>
  <si>
    <t>Anfonebau'n cael eu prosesu ar amser</t>
  </si>
  <si>
    <t>Canran yn cael ei thalu ar amser</t>
  </si>
  <si>
    <t>D Cyfeiriadau Awdurdod</t>
  </si>
  <si>
    <t>Cyfanswm anfonebau</t>
  </si>
  <si>
    <t>E Cyfeiriadau Awdurdod</t>
  </si>
  <si>
    <t>K Cyfeiriadau Awdurdod</t>
  </si>
  <si>
    <t>M Cyfeiriadau Awdurdod</t>
  </si>
  <si>
    <t>N Cyfeiriadau Awdurdod</t>
  </si>
  <si>
    <t>Q Cyfeiriadau Awdurdod</t>
  </si>
  <si>
    <t>P Cyfeiriadau Awdurdod</t>
  </si>
  <si>
    <t>S Cyfeiriadau Awdurdod</t>
  </si>
  <si>
    <t>T Cyfeiriadau Awdurdod</t>
  </si>
  <si>
    <t>V Cyfeiriadau Awdurdod</t>
  </si>
  <si>
    <t>U &amp; W Cyfeiriadau Awdurdod</t>
  </si>
  <si>
    <t>Ffeiliau Electronic</t>
  </si>
  <si>
    <t>Cyfansymiau</t>
  </si>
  <si>
    <t>Canran yr anfonebau diamheuol a dalwyd o fewn diwrnod 2025.2026</t>
  </si>
  <si>
    <t xml:space="preserve">August 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</si>
</sst>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8">
    <font>
      <sz val="11"/>
      <color theme="1"/>
      <name val="Aptos Narrow"/>
      <family val="2"/>
      <charset val="0"/>
      <scheme val="minor"/>
    </font>
    <font>
      <b/>
      <sz val="12"/>
      <name val="Arial"/>
      <family val="2"/>
      <charset val="0"/>
    </font>
    <font>
      <sz val="12"/>
      <name val="Arial"/>
      <family val="2"/>
      <charset val="0"/>
    </font>
    <font>
      <sz val="10"/>
      <name val="Arial"/>
      <family val="2"/>
      <charset val="0"/>
    </font>
    <font>
      <sz val="11"/>
      <color theme="1"/>
      <name val="Aptos Narrow"/>
      <family val="2"/>
      <charset val="0"/>
      <scheme val="minor"/>
    </font>
    <font>
      <b/>
      <sz val="10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color indexed="8"/>
      <name val="Arial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0" fillId="0" borderId="0" applyAlignment="0" applyBorder="0" applyFont="0" applyFill="0" applyProtection="0"/>
  </cellStyleXfs>
  <cellXfs>
    <xf numFmtId="0" fontId="0" fillId="0" borderId="0" xfId="0"/>
    <xf numFmtId="0" fontId="3" fillId="0" borderId="0" xfId="0" applyFont="1"/>
    <xf numFmtId="0" fontId="6" fillId="2" borderId="1" xfId="0" applyAlignment="1" applyBorder="1" applyFont="1" applyFill="1">
      <alignment horizontal="center" vertical="center" wrapText="1"/>
    </xf>
    <xf numFmtId="0" fontId="5" fillId="2" borderId="1" xfId="0" applyAlignment="1" applyBorder="1" applyFont="1" applyFill="1">
      <alignment horizontal="center" vertical="center" wrapText="1"/>
    </xf>
    <xf numFmtId="0" fontId="5" fillId="0" borderId="2" xfId="0" applyAlignment="1" applyBorder="1" applyFont="1">
      <alignment horizontal="right" vertical="center" wrapText="1"/>
    </xf>
    <xf numFmtId="0" fontId="3" fillId="0" borderId="3" xfId="0" applyAlignment="1" applyBorder="1" applyFont="1">
      <alignment horizontal="left" vertical="center"/>
    </xf>
    <xf numFmtId="3" fontId="3" fillId="3" borderId="3" xfId="0" applyBorder="1" applyFont="1" applyNumberFormat="1" applyFill="1"/>
    <xf numFmtId="3" fontId="3" fillId="0" borderId="3" xfId="0" applyBorder="1" applyFont="1" applyNumberFormat="1"/>
    <xf numFmtId="3" fontId="3" fillId="0" borderId="4" xfId="0" applyAlignment="1" applyBorder="1" applyFont="1" applyNumberFormat="1">
      <alignment horizontal="right"/>
    </xf>
    <xf numFmtId="164" fontId="7" fillId="0" borderId="3" xfId="0" applyBorder="1" applyFont="1" applyNumberFormat="1"/>
    <xf numFmtId="164" fontId="3" fillId="0" borderId="3" xfId="0" applyBorder="1" applyFont="1" applyNumberFormat="1"/>
    <xf numFmtId="164" fontId="3" fillId="3" borderId="3" xfId="0" applyBorder="1" applyFont="1" applyNumberFormat="1" applyFill="1"/>
    <xf numFmtId="164" fontId="5" fillId="0" borderId="4" xfId="0" applyAlignment="1" applyBorder="1" applyFont="1" applyNumberFormat="1">
      <alignment horizontal="right"/>
    </xf>
    <xf numFmtId="0" fontId="5" fillId="0" borderId="5" xfId="0" applyAlignment="1" applyBorder="1" applyFont="1">
      <alignment vertical="center"/>
    </xf>
    <xf numFmtId="0" fontId="5" fillId="0" borderId="6" xfId="0" applyAlignment="1" applyBorder="1" applyFont="1">
      <alignment vertical="center"/>
    </xf>
    <xf numFmtId="0" fontId="6" fillId="0" borderId="6" xfId="0" applyAlignment="1" applyBorder="1" applyFont="1">
      <alignment vertical="center"/>
    </xf>
    <xf numFmtId="0" fontId="5" fillId="3" borderId="6" xfId="0" applyAlignment="1" applyBorder="1" applyFont="1" applyFill="1">
      <alignment vertical="center"/>
    </xf>
    <xf numFmtId="0" fontId="5" fillId="0" borderId="7" xfId="0" applyAlignment="1" applyBorder="1" applyFont="1">
      <alignment vertical="center"/>
    </xf>
    <xf numFmtId="0" fontId="5" fillId="0" borderId="8" xfId="0" applyAlignment="1" applyBorder="1" applyFont="1">
      <alignment vertical="center"/>
    </xf>
    <xf numFmtId="1" fontId="3" fillId="3" borderId="3" xfId="0" applyBorder="1" applyFont="1" applyNumberFormat="1" applyFill="1"/>
    <xf numFmtId="165" fontId="3" fillId="3" borderId="3" xfId="1" applyBorder="1" applyFont="1" applyNumberFormat="1" applyFill="1"/>
    <xf numFmtId="0" fontId="5" fillId="0" borderId="9" xfId="0" applyAlignment="1" applyBorder="1" applyFont="1">
      <alignment horizontal="left" vertical="center" wrapText="1"/>
    </xf>
    <xf numFmtId="0" fontId="3" fillId="0" borderId="6" xfId="0" applyAlignment="1" applyBorder="1" applyFont="1">
      <alignment horizontal="left" vertical="center"/>
    </xf>
    <xf numFmtId="164" fontId="7" fillId="0" borderId="6" xfId="0" applyBorder="1" applyFont="1" applyNumberFormat="1"/>
    <xf numFmtId="164" fontId="3" fillId="3" borderId="6" xfId="0" applyBorder="1" applyFont="1" applyNumberFormat="1" applyFill="1"/>
    <xf numFmtId="164" fontId="3" fillId="0" borderId="6" xfId="0" applyBorder="1" applyFont="1" applyNumberFormat="1"/>
    <xf numFmtId="0" fontId="3" fillId="0" borderId="10" xfId="0" applyBorder="1" applyFont="1"/>
    <xf numFmtId="0" fontId="5" fillId="2" borderId="11" xfId="0" applyAlignment="1" applyBorder="1" applyFont="1" applyFill="1">
      <alignment horizontal="center"/>
    </xf>
    <xf numFmtId="0" fontId="5" fillId="2" borderId="3" xfId="0" applyAlignment="1" applyBorder="1" applyFont="1" applyFill="1">
      <alignment horizontal="left" vertical="center"/>
    </xf>
    <xf numFmtId="3" fontId="6" fillId="0" borderId="3" xfId="0" applyBorder="1" applyFont="1" applyNumberFormat="1"/>
    <xf numFmtId="0" fontId="5" fillId="0" borderId="11" xfId="0" applyBorder="1" applyFont="1"/>
    <xf numFmtId="0" fontId="5" fillId="0" borderId="12" xfId="0" applyBorder="1" applyFont="1"/>
    <xf numFmtId="0" fontId="5" fillId="2" borderId="13" xfId="0" applyAlignment="1" applyBorder="1" applyFont="1" applyFill="1">
      <alignment horizontal="left" vertical="center"/>
    </xf>
    <xf numFmtId="164" fontId="6" fillId="0" borderId="13" xfId="0" applyBorder="1" applyFont="1" applyNumberFormat="1"/>
    <xf numFmtId="164" fontId="5" fillId="0" borderId="13" xfId="0" applyBorder="1" applyFont="1" applyNumberFormat="1"/>
    <xf numFmtId="0" fontId="7" fillId="0" borderId="0" xfId="0" applyFont="1"/>
    <xf numFmtId="3" fontId="3" fillId="0" borderId="0" xfId="0" applyFont="1" applyNumberFormat="1"/>
    <xf numFmtId="0" fontId="3" fillId="0" borderId="0" xfId="0" applyAlignment="1" applyFont="1">
      <alignment horizontal="right"/>
    </xf>
    <xf numFmtId="0" fontId="5" fillId="0" borderId="5" xfId="0" applyAlignment="1" applyBorder="1" applyFont="1">
      <alignment horizontal="center" vertical="center"/>
    </xf>
    <xf numFmtId="0" fontId="5" fillId="0" borderId="8" xfId="0" applyAlignment="1" applyBorder="1" applyFont="1">
      <alignment horizontal="center" vertical="center"/>
    </xf>
    <xf numFmtId="0" fontId="5" fillId="0" borderId="9" xfId="0" applyAlignment="1" applyBorder="1" applyFont="1">
      <alignment horizontal="center" vertical="center" wrapText="1"/>
    </xf>
    <xf numFmtId="0" fontId="5" fillId="0" borderId="11" xfId="0" applyAlignment="1" applyBorder="1" applyFont="1">
      <alignment horizontal="center"/>
    </xf>
    <xf numFmtId="0" fontId="5" fillId="0" borderId="12" xfId="0" applyAlignment="1" applyBorder="1" applyFont="1">
      <alignment horizontal="center"/>
    </xf>
    <xf numFmtId="0" fontId="3" fillId="3" borderId="3" xfId="1" applyBorder="1" applyFont="1" applyNumberFormat="1" applyFill="1"/>
    <xf numFmtId="0" fontId="5" fillId="0" borderId="3" xfId="0" applyAlignment="1" applyBorder="1" applyFont="1">
      <alignment horizontal="left" vertical="center" wrapText="1"/>
    </xf>
    <xf numFmtId="0" fontId="5" fillId="0" borderId="14" xfId="0" applyAlignment="1" applyBorder="1" applyFont="1">
      <alignment horizontal="left" vertical="center" wrapText="1"/>
    </xf>
    <xf numFmtId="0" fontId="5" fillId="0" borderId="15" xfId="0" applyAlignment="1" applyBorder="1" applyFont="1">
      <alignment horizontal="left" vertical="center" wrapText="1"/>
    </xf>
    <xf numFmtId="0" fontId="5" fillId="0" borderId="16" xfId="0" applyAlignment="1" applyBorder="1" applyFont="1">
      <alignment horizontal="left" vertical="center" wrapText="1"/>
    </xf>
    <xf numFmtId="0" fontId="5" fillId="0" borderId="14" xfId="0" applyAlignment="1" applyBorder="1" applyFont="1">
      <alignment horizontal="left" vertical="center"/>
    </xf>
    <xf numFmtId="0" fontId="5" fillId="0" borderId="15" xfId="0" applyAlignment="1" applyBorder="1" applyFont="1">
      <alignment horizontal="left" vertical="center"/>
    </xf>
    <xf numFmtId="0" fontId="5" fillId="0" borderId="16" xfId="0" applyAlignment="1" applyBorder="1" applyFont="1">
      <alignment horizontal="left" vertical="center"/>
    </xf>
    <xf numFmtId="0" fontId="1" fillId="0" borderId="0" xfId="0" applyAlignment="1" applyFont="1">
      <alignment horizontal="center" vertical="center"/>
    </xf>
    <xf numFmtId="0" fontId="2" fillId="0" borderId="0" xfId="0" applyAlignment="1" applyFont="1">
      <alignment horizontal="center" vertical="center"/>
    </xf>
    <xf numFmtId="0" fontId="5" fillId="2" borderId="17" xfId="0" applyAlignment="1" applyBorder="1" applyFont="1" applyFill="1">
      <alignment horizontal="center" vertical="center"/>
    </xf>
    <xf numFmtId="0" fontId="5" fillId="2" borderId="18" xfId="0" applyAlignment="1" applyBorder="1" applyFont="1" applyFill="1">
      <alignment horizontal="center" vertical="center"/>
    </xf>
    <xf numFmtId="0" fontId="5" fillId="0" borderId="14" xfId="0" applyAlignment="1" applyBorder="1" applyFont="1">
      <alignment horizontal="center" vertical="center" wrapText="1"/>
    </xf>
    <xf numFmtId="0" fontId="5" fillId="0" borderId="15" xfId="0" applyAlignment="1" applyBorder="1" applyFont="1">
      <alignment horizontal="center" vertical="center" wrapText="1"/>
    </xf>
    <xf numFmtId="0" fontId="5" fillId="0" borderId="16" xfId="0" applyAlignment="1" applyBorder="1" applyFont="1">
      <alignment horizontal="center" vertical="center" wrapText="1"/>
    </xf>
    <xf numFmtId="0" fontId="5" fillId="0" borderId="3" xfId="0" applyAlignment="1" applyBorder="1" applyFont="1">
      <alignment horizontal="center" vertical="center" wrapText="1"/>
    </xf>
  </cellXfs>
  <cellStyles count="2">
    <cellStyle name="Comma" xfId="1" builtinId="3"/>
    <cellStyle name="Normal" xfId="0" builtinId="0"/>
  </cellStyles>
  <dxfs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58"/>
  <sheetViews>
    <sheetView topLeftCell="A32" view="normal" workbookViewId="0">
      <selection pane="topLeft" activeCell="U18" sqref="U18"/>
    </sheetView>
  </sheetViews>
  <sheetFormatPr defaultRowHeight="12.75"/>
  <cols>
    <col min="1" max="1" width="23.375" style="1" bestFit="1" customWidth="1"/>
    <col min="2" max="2" width="26.125" style="1" bestFit="1" customWidth="1"/>
    <col min="3" max="3" width="10.25390625" style="35" bestFit="1" customWidth="1"/>
    <col min="4" max="6" width="10.25390625" style="1" bestFit="1" customWidth="1"/>
    <col min="7" max="14" width="9.125" style="1" customWidth="1"/>
    <col min="15" max="15" width="11.75390625" style="37" customWidth="1"/>
    <col min="16" max="16384" width="9.125" style="1" customWidth="1"/>
  </cols>
  <sheetData>
    <row r="1" spans="1:15" ht="23.2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  <c r="O1" s="52"/>
    </row>
    <row r="2" spans="1:15" ht="17.25" customHeight="1">
      <c r="A2" s="53" t="s">
        <v>0</v>
      </c>
      <c r="B2" s="54"/>
      <c r="C2" s="2" t="s">
        <v>1</v>
      </c>
      <c r="D2" s="3" t="s">
        <v>2</v>
      </c>
      <c r="E2" s="3" t="s">
        <v>3</v>
      </c>
      <c r="F2" s="3" t="s">
        <v>4</v>
      </c>
      <c r="G2" s="3" t="s">
        <v>65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4" t="s">
        <v>13</v>
      </c>
    </row>
    <row r="3" spans="1:15">
      <c r="A3" s="45" t="s">
        <v>14</v>
      </c>
      <c r="B3" s="5" t="s">
        <v>15</v>
      </c>
      <c r="C3" s="6">
        <v>35</v>
      </c>
      <c r="D3" s="6">
        <v>22</v>
      </c>
      <c r="E3" s="6">
        <v>36</v>
      </c>
      <c r="F3" s="7">
        <v>23</v>
      </c>
      <c r="G3" s="6">
        <v>31</v>
      </c>
      <c r="H3" s="6">
        <v>25</v>
      </c>
      <c r="I3" s="6">
        <v>27</v>
      </c>
      <c r="J3" s="6">
        <v>26</v>
      </c>
      <c r="K3" s="6">
        <v>17</v>
      </c>
      <c r="L3" s="6">
        <v>22</v>
      </c>
      <c r="M3" s="6">
        <v>22</v>
      </c>
      <c r="N3" s="6">
        <v>36</v>
      </c>
      <c r="O3" s="8">
        <f>SUM(C3:N3)</f>
        <v>322</v>
      </c>
    </row>
    <row r="4" spans="1:15">
      <c r="A4" s="46"/>
      <c r="B4" s="5" t="s">
        <v>16</v>
      </c>
      <c r="C4" s="6">
        <v>35</v>
      </c>
      <c r="D4" s="6">
        <v>21</v>
      </c>
      <c r="E4" s="6">
        <v>36</v>
      </c>
      <c r="F4" s="7">
        <v>21</v>
      </c>
      <c r="G4" s="6">
        <v>31</v>
      </c>
      <c r="H4" s="6">
        <v>24</v>
      </c>
      <c r="I4" s="6">
        <v>27</v>
      </c>
      <c r="J4" s="6">
        <v>26</v>
      </c>
      <c r="K4" s="6">
        <v>17</v>
      </c>
      <c r="L4" s="6">
        <v>20</v>
      </c>
      <c r="M4" s="6">
        <v>22</v>
      </c>
      <c r="N4" s="6">
        <v>35</v>
      </c>
      <c r="O4" s="8">
        <f>SUM(C4:N4)</f>
        <v>315</v>
      </c>
    </row>
    <row r="5" spans="1:15">
      <c r="A5" s="47"/>
      <c r="B5" s="5" t="s">
        <v>17</v>
      </c>
      <c r="C5" s="9">
        <f>C4/C3</f>
        <v>1</v>
      </c>
      <c r="D5" s="10">
        <f>D4/D3</f>
        <v>0.95454545454545459</v>
      </c>
      <c r="E5" s="11">
        <f>E4/E3</f>
        <v>1</v>
      </c>
      <c r="F5" s="10">
        <f>F4/F3</f>
        <v>0.91304347826086951</v>
      </c>
      <c r="G5" s="11">
        <f>G4/G3</f>
        <v>1</v>
      </c>
      <c r="H5" s="11">
        <f>H4/H3</f>
        <v>0.96</v>
      </c>
      <c r="I5" s="11">
        <f>I4/I3</f>
        <v>1</v>
      </c>
      <c r="J5" s="11">
        <f>J4/J3</f>
        <v>1</v>
      </c>
      <c r="K5" s="11">
        <f>K4/K3</f>
        <v>1</v>
      </c>
      <c r="L5" s="11">
        <f>L4/L3</f>
        <v>0.90909090909090906</v>
      </c>
      <c r="M5" s="11">
        <f>M4/M3</f>
        <v>1</v>
      </c>
      <c r="N5" s="11">
        <f>N4/N3</f>
        <v>0.97222222222222221</v>
      </c>
      <c r="O5" s="12">
        <f>O4/O3</f>
        <v>0.97826086956521741</v>
      </c>
    </row>
    <row r="6" spans="1:15">
      <c r="A6" s="13"/>
      <c r="B6" s="14"/>
      <c r="C6" s="15"/>
      <c r="D6" s="16"/>
      <c r="E6" s="16"/>
      <c r="F6" s="14"/>
      <c r="G6" s="16"/>
      <c r="H6" s="16"/>
      <c r="I6" s="16"/>
      <c r="J6" s="16"/>
      <c r="K6" s="16"/>
      <c r="L6" s="16"/>
      <c r="M6" s="16"/>
      <c r="N6" s="16"/>
      <c r="O6" s="17"/>
    </row>
    <row r="7" spans="1:15">
      <c r="A7" s="45" t="s">
        <v>18</v>
      </c>
      <c r="B7" s="5" t="s">
        <v>15</v>
      </c>
      <c r="C7" s="6">
        <v>1</v>
      </c>
      <c r="D7" s="6">
        <v>1</v>
      </c>
      <c r="E7" s="6">
        <v>0</v>
      </c>
      <c r="F7" s="7">
        <v>4</v>
      </c>
      <c r="G7" s="6">
        <v>3</v>
      </c>
      <c r="H7" s="6">
        <v>3</v>
      </c>
      <c r="I7" s="6">
        <v>3</v>
      </c>
      <c r="J7" s="6">
        <v>3</v>
      </c>
      <c r="K7" s="6">
        <v>3</v>
      </c>
      <c r="L7" s="6">
        <v>5</v>
      </c>
      <c r="M7" s="6">
        <v>0</v>
      </c>
      <c r="N7" s="6">
        <v>2</v>
      </c>
      <c r="O7" s="8">
        <f>SUM(C7:N7)</f>
        <v>28</v>
      </c>
    </row>
    <row r="8" spans="1:15">
      <c r="A8" s="46"/>
      <c r="B8" s="5" t="s">
        <v>16</v>
      </c>
      <c r="C8" s="6">
        <v>1</v>
      </c>
      <c r="D8" s="6">
        <v>1</v>
      </c>
      <c r="E8" s="6">
        <v>0</v>
      </c>
      <c r="F8" s="7">
        <v>3</v>
      </c>
      <c r="G8" s="6">
        <v>2</v>
      </c>
      <c r="H8" s="6">
        <v>3</v>
      </c>
      <c r="I8" s="6">
        <v>3</v>
      </c>
      <c r="J8" s="6">
        <v>3</v>
      </c>
      <c r="K8" s="6">
        <v>3</v>
      </c>
      <c r="L8" s="6">
        <v>4</v>
      </c>
      <c r="M8" s="6">
        <v>0</v>
      </c>
      <c r="N8" s="6">
        <v>2</v>
      </c>
      <c r="O8" s="8">
        <f>SUM(C8:N8)</f>
        <v>25</v>
      </c>
    </row>
    <row r="9" spans="1:15">
      <c r="A9" s="47"/>
      <c r="B9" s="5" t="s">
        <v>17</v>
      </c>
      <c r="C9" s="9">
        <f>C8/C7</f>
        <v>1</v>
      </c>
      <c r="D9" s="11">
        <f>D8/D7</f>
        <v>1</v>
      </c>
      <c r="E9" s="11" t="e">
        <f>E8/E7</f>
        <v>#DIV/0!</v>
      </c>
      <c r="F9" s="10">
        <f>F8/F7</f>
        <v>0.75</v>
      </c>
      <c r="G9" s="11">
        <f>G8/G7</f>
        <v>0.66666666666666663</v>
      </c>
      <c r="H9" s="11">
        <f>H8/H7</f>
        <v>1</v>
      </c>
      <c r="I9" s="11">
        <f>I8/I7</f>
        <v>1</v>
      </c>
      <c r="J9" s="11">
        <f>J8/J7</f>
        <v>1</v>
      </c>
      <c r="K9" s="11">
        <f>K8/K7</f>
        <v>1</v>
      </c>
      <c r="L9" s="11">
        <f>L8/L7</f>
        <v>0.8</v>
      </c>
      <c r="M9" s="11" t="e">
        <f>M8/M7</f>
        <v>#DIV/0!</v>
      </c>
      <c r="N9" s="11">
        <f>N8/N7</f>
        <v>1</v>
      </c>
      <c r="O9" s="12">
        <f>O8/O7</f>
        <v>0.8928571428571429</v>
      </c>
    </row>
    <row r="10" spans="1:15">
      <c r="A10" s="13"/>
      <c r="B10" s="14"/>
      <c r="C10" s="15"/>
      <c r="D10" s="16"/>
      <c r="E10" s="16"/>
      <c r="F10" s="14"/>
      <c r="G10" s="16"/>
      <c r="H10" s="16"/>
      <c r="I10" s="16"/>
      <c r="J10" s="16"/>
      <c r="K10" s="16"/>
      <c r="L10" s="16"/>
      <c r="M10" s="16"/>
      <c r="N10" s="16"/>
      <c r="O10" s="17"/>
    </row>
    <row r="11" spans="1:15">
      <c r="A11" s="45" t="s">
        <v>19</v>
      </c>
      <c r="B11" s="5" t="s">
        <v>15</v>
      </c>
      <c r="C11" s="6">
        <v>188</v>
      </c>
      <c r="D11" s="6">
        <v>92</v>
      </c>
      <c r="E11" s="6">
        <v>131</v>
      </c>
      <c r="F11" s="7">
        <v>241</v>
      </c>
      <c r="G11" s="6">
        <v>147</v>
      </c>
      <c r="H11" s="6">
        <v>131</v>
      </c>
      <c r="I11" s="6">
        <v>135</v>
      </c>
      <c r="J11" s="6">
        <v>118</v>
      </c>
      <c r="K11" s="6">
        <v>187</v>
      </c>
      <c r="L11" s="6">
        <v>197</v>
      </c>
      <c r="M11" s="6">
        <v>102</v>
      </c>
      <c r="N11" s="6">
        <v>251</v>
      </c>
      <c r="O11" s="8">
        <f>SUM(C11:N11)</f>
        <v>1920</v>
      </c>
    </row>
    <row r="12" spans="1:15">
      <c r="A12" s="46"/>
      <c r="B12" s="5" t="s">
        <v>16</v>
      </c>
      <c r="C12" s="6">
        <v>180</v>
      </c>
      <c r="D12" s="6">
        <v>84</v>
      </c>
      <c r="E12" s="6">
        <v>125</v>
      </c>
      <c r="F12" s="7">
        <v>212</v>
      </c>
      <c r="G12" s="6">
        <v>133</v>
      </c>
      <c r="H12" s="6">
        <v>110</v>
      </c>
      <c r="I12" s="6">
        <v>134</v>
      </c>
      <c r="J12" s="6">
        <v>113</v>
      </c>
      <c r="K12" s="6">
        <v>185</v>
      </c>
      <c r="L12" s="6">
        <v>142</v>
      </c>
      <c r="M12" s="6">
        <v>98</v>
      </c>
      <c r="N12" s="6">
        <v>241</v>
      </c>
      <c r="O12" s="8">
        <f>SUM(C12:N12)</f>
        <v>1757</v>
      </c>
    </row>
    <row r="13" spans="1:15">
      <c r="A13" s="47"/>
      <c r="B13" s="5" t="s">
        <v>17</v>
      </c>
      <c r="C13" s="9">
        <f>C12/C11</f>
        <v>0.95744680851063835</v>
      </c>
      <c r="D13" s="11">
        <f>D12/D11</f>
        <v>0.91304347826086951</v>
      </c>
      <c r="E13" s="11">
        <f>E12/E11</f>
        <v>0.95419847328244278</v>
      </c>
      <c r="F13" s="10">
        <f>F12/F11</f>
        <v>0.8796680497925311</v>
      </c>
      <c r="G13" s="11">
        <f>G12/G11</f>
        <v>0.90476190476190477</v>
      </c>
      <c r="H13" s="11">
        <f>H12/H11</f>
        <v>0.83969465648854957</v>
      </c>
      <c r="I13" s="11">
        <f>I12/I11</f>
        <v>0.99259259259259258</v>
      </c>
      <c r="J13" s="11">
        <f>J12/J11</f>
        <v>0.9576271186440678</v>
      </c>
      <c r="K13" s="11">
        <f>K12/K11</f>
        <v>0.98930481283422456</v>
      </c>
      <c r="L13" s="11">
        <f>L12/L11</f>
        <v>0.7208121827411168</v>
      </c>
      <c r="M13" s="11">
        <f>M12/M11</f>
        <v>0.96078431372549022</v>
      </c>
      <c r="N13" s="11">
        <f>N12/N11</f>
        <v>0.96015936254980083</v>
      </c>
      <c r="O13" s="12">
        <f>O12/O11</f>
        <v>0.91510416666666672</v>
      </c>
    </row>
    <row r="14" spans="1:15">
      <c r="A14" s="13"/>
      <c r="B14" s="14"/>
      <c r="C14" s="15"/>
      <c r="D14" s="16"/>
      <c r="E14" s="16"/>
      <c r="F14" s="14"/>
      <c r="G14" s="16"/>
      <c r="H14" s="16"/>
      <c r="I14" s="16"/>
      <c r="J14" s="16"/>
      <c r="K14" s="16"/>
      <c r="L14" s="16"/>
      <c r="M14" s="16"/>
      <c r="N14" s="16"/>
      <c r="O14" s="17"/>
    </row>
    <row r="15" spans="1:15">
      <c r="A15" s="48" t="s">
        <v>20</v>
      </c>
      <c r="B15" s="5" t="s">
        <v>15</v>
      </c>
      <c r="C15" s="6">
        <v>929</v>
      </c>
      <c r="D15" s="6">
        <v>549</v>
      </c>
      <c r="E15" s="6">
        <v>837</v>
      </c>
      <c r="F15" s="7">
        <v>985</v>
      </c>
      <c r="G15" s="6">
        <v>1411</v>
      </c>
      <c r="H15" s="6">
        <v>1221</v>
      </c>
      <c r="I15" s="6">
        <v>1232</v>
      </c>
      <c r="J15" s="6">
        <v>991</v>
      </c>
      <c r="K15" s="6">
        <v>1604</v>
      </c>
      <c r="L15" s="6">
        <v>1254</v>
      </c>
      <c r="M15" s="6">
        <v>1128</v>
      </c>
      <c r="N15" s="6">
        <v>1396</v>
      </c>
      <c r="O15" s="8">
        <f>SUM(C15:N15)</f>
        <v>13537</v>
      </c>
    </row>
    <row r="16" spans="1:15">
      <c r="A16" s="49"/>
      <c r="B16" s="5" t="s">
        <v>16</v>
      </c>
      <c r="C16" s="6">
        <v>882</v>
      </c>
      <c r="D16" s="6">
        <v>510</v>
      </c>
      <c r="E16" s="6">
        <v>709</v>
      </c>
      <c r="F16" s="7">
        <v>881</v>
      </c>
      <c r="G16" s="6">
        <v>1047</v>
      </c>
      <c r="H16" s="6">
        <v>1032</v>
      </c>
      <c r="I16" s="6">
        <v>1100</v>
      </c>
      <c r="J16" s="6">
        <v>904</v>
      </c>
      <c r="K16" s="6">
        <v>1537</v>
      </c>
      <c r="L16" s="6">
        <v>1067</v>
      </c>
      <c r="M16" s="6">
        <v>1094</v>
      </c>
      <c r="N16" s="6">
        <v>1338</v>
      </c>
      <c r="O16" s="8">
        <f>SUM(C16:N16)</f>
        <v>12101</v>
      </c>
    </row>
    <row r="17" spans="1:15">
      <c r="A17" s="50"/>
      <c r="B17" s="5" t="s">
        <v>17</v>
      </c>
      <c r="C17" s="9">
        <f>C16/C15</f>
        <v>0.94940796555435958</v>
      </c>
      <c r="D17" s="11">
        <f>D16/D15</f>
        <v>0.92896174863387981</v>
      </c>
      <c r="E17" s="11">
        <f>E16/E15</f>
        <v>0.84707287933094388</v>
      </c>
      <c r="F17" s="10">
        <f>F16/F15</f>
        <v>0.89441624365482231</v>
      </c>
      <c r="G17" s="11">
        <f>G16/G15</f>
        <v>0.74202693125442953</v>
      </c>
      <c r="H17" s="11">
        <f>H16/H15</f>
        <v>0.84520884520884521</v>
      </c>
      <c r="I17" s="11">
        <f>I16/I15</f>
        <v>0.8928571428571429</v>
      </c>
      <c r="J17" s="11">
        <f>J16/J15</f>
        <v>0.91220988900100908</v>
      </c>
      <c r="K17" s="11">
        <f>K16/K15</f>
        <v>0.95822942643391518</v>
      </c>
      <c r="L17" s="11">
        <f>L16/L15</f>
        <v>0.85087719298245612</v>
      </c>
      <c r="M17" s="11">
        <f>M16/M15</f>
        <v>0.96985815602836878</v>
      </c>
      <c r="N17" s="11">
        <f>N16/N15</f>
        <v>0.95845272206303722</v>
      </c>
      <c r="O17" s="12">
        <f>O16/O15</f>
        <v>0.89392036640319128</v>
      </c>
    </row>
    <row r="18" spans="1:15">
      <c r="A18" s="18"/>
      <c r="B18" s="14"/>
      <c r="C18" s="15"/>
      <c r="D18" s="16"/>
      <c r="E18" s="16"/>
      <c r="F18" s="14"/>
      <c r="G18" s="16"/>
      <c r="H18" s="16"/>
      <c r="I18" s="16"/>
      <c r="J18" s="16"/>
      <c r="K18" s="16"/>
      <c r="L18" s="16"/>
      <c r="M18" s="16"/>
      <c r="N18" s="16"/>
      <c r="O18" s="17"/>
    </row>
    <row r="19" spans="1:15">
      <c r="A19" s="45" t="s">
        <v>21</v>
      </c>
      <c r="B19" s="5" t="s">
        <v>15</v>
      </c>
      <c r="C19" s="6">
        <v>88</v>
      </c>
      <c r="D19" s="6">
        <v>54</v>
      </c>
      <c r="E19" s="6">
        <v>42</v>
      </c>
      <c r="F19" s="7">
        <v>96</v>
      </c>
      <c r="G19" s="6">
        <v>56</v>
      </c>
      <c r="H19" s="6">
        <v>48</v>
      </c>
      <c r="I19" s="6">
        <v>93</v>
      </c>
      <c r="J19" s="6">
        <v>86</v>
      </c>
      <c r="K19" s="6">
        <v>92</v>
      </c>
      <c r="L19" s="6">
        <v>81</v>
      </c>
      <c r="M19" s="6">
        <v>115</v>
      </c>
      <c r="N19" s="6">
        <v>147</v>
      </c>
      <c r="O19" s="8">
        <f>SUM(C19:N19)</f>
        <v>998</v>
      </c>
    </row>
    <row r="20" spans="1:15">
      <c r="A20" s="46"/>
      <c r="B20" s="5" t="s">
        <v>16</v>
      </c>
      <c r="C20" s="6">
        <v>85</v>
      </c>
      <c r="D20" s="6">
        <v>49</v>
      </c>
      <c r="E20" s="6">
        <v>41</v>
      </c>
      <c r="F20" s="7">
        <v>69</v>
      </c>
      <c r="G20" s="6">
        <v>42</v>
      </c>
      <c r="H20" s="6">
        <v>46</v>
      </c>
      <c r="I20" s="6">
        <v>86</v>
      </c>
      <c r="J20" s="6">
        <v>82</v>
      </c>
      <c r="K20" s="6">
        <v>88</v>
      </c>
      <c r="L20" s="6">
        <v>52</v>
      </c>
      <c r="M20" s="6">
        <v>108</v>
      </c>
      <c r="N20" s="6">
        <v>138</v>
      </c>
      <c r="O20" s="8">
        <f>SUM(C20:N20)</f>
        <v>886</v>
      </c>
    </row>
    <row r="21" spans="1:15">
      <c r="A21" s="47"/>
      <c r="B21" s="5" t="s">
        <v>17</v>
      </c>
      <c r="C21" s="9">
        <f>C20/C19</f>
        <v>0.96590909090909094</v>
      </c>
      <c r="D21" s="11">
        <f>D20/D19</f>
        <v>0.90740740740740744</v>
      </c>
      <c r="E21" s="11">
        <f>E20/E19</f>
        <v>0.97619047619047616</v>
      </c>
      <c r="F21" s="10">
        <f>F20/F19</f>
        <v>0.71875</v>
      </c>
      <c r="G21" s="11">
        <f>G20/G19</f>
        <v>0.75</v>
      </c>
      <c r="H21" s="11">
        <f>H20/H19</f>
        <v>0.95833333333333337</v>
      </c>
      <c r="I21" s="11">
        <f>I20/I19</f>
        <v>0.92473118279569888</v>
      </c>
      <c r="J21" s="11">
        <f>J20/J19</f>
        <v>0.95348837209302328</v>
      </c>
      <c r="K21" s="11">
        <f>K20/K19</f>
        <v>0.95652173913043481</v>
      </c>
      <c r="L21" s="11">
        <f>L20/L19</f>
        <v>0.64197530864197527</v>
      </c>
      <c r="M21" s="11">
        <f>M20/M19</f>
        <v>0.93913043478260871</v>
      </c>
      <c r="N21" s="11">
        <f>N20/N19</f>
        <v>0.93877551020408168</v>
      </c>
      <c r="O21" s="12">
        <f>O20/O19</f>
        <v>0.88777555110220441</v>
      </c>
    </row>
    <row r="22" spans="1:15">
      <c r="A22" s="13"/>
      <c r="B22" s="14"/>
      <c r="C22" s="15"/>
      <c r="D22" s="16"/>
      <c r="E22" s="16"/>
      <c r="F22" s="14"/>
      <c r="G22" s="16"/>
      <c r="H22" s="16"/>
      <c r="I22" s="16"/>
      <c r="J22" s="16"/>
      <c r="K22" s="16"/>
      <c r="L22" s="16"/>
      <c r="M22" s="16"/>
      <c r="N22" s="16"/>
      <c r="O22" s="17"/>
    </row>
    <row r="23" spans="1:15">
      <c r="A23" s="48" t="s">
        <v>22</v>
      </c>
      <c r="B23" s="5" t="s">
        <v>15</v>
      </c>
      <c r="C23" s="6">
        <v>116</v>
      </c>
      <c r="D23" s="6">
        <v>87</v>
      </c>
      <c r="E23" s="6">
        <v>72</v>
      </c>
      <c r="F23" s="7">
        <v>116</v>
      </c>
      <c r="G23" s="6">
        <v>74</v>
      </c>
      <c r="H23" s="6">
        <v>58</v>
      </c>
      <c r="I23" s="6">
        <v>96</v>
      </c>
      <c r="J23" s="6">
        <v>86</v>
      </c>
      <c r="K23" s="6">
        <v>90</v>
      </c>
      <c r="L23" s="6">
        <v>117</v>
      </c>
      <c r="M23" s="6">
        <v>48</v>
      </c>
      <c r="N23" s="6">
        <v>104</v>
      </c>
      <c r="O23" s="8">
        <f>SUM(C23:N23)</f>
        <v>1064</v>
      </c>
    </row>
    <row r="24" spans="1:15">
      <c r="A24" s="49"/>
      <c r="B24" s="5" t="s">
        <v>16</v>
      </c>
      <c r="C24" s="6">
        <v>111</v>
      </c>
      <c r="D24" s="6">
        <v>85</v>
      </c>
      <c r="E24" s="6">
        <v>70</v>
      </c>
      <c r="F24" s="7">
        <v>111</v>
      </c>
      <c r="G24" s="6">
        <v>64</v>
      </c>
      <c r="H24" s="6">
        <v>52</v>
      </c>
      <c r="I24" s="6">
        <v>96</v>
      </c>
      <c r="J24" s="6">
        <v>84</v>
      </c>
      <c r="K24" s="6">
        <v>83</v>
      </c>
      <c r="L24" s="6">
        <v>114</v>
      </c>
      <c r="M24" s="6">
        <v>47</v>
      </c>
      <c r="N24" s="6">
        <v>98</v>
      </c>
      <c r="O24" s="8">
        <f>SUM(C24:N24)</f>
        <v>1015</v>
      </c>
    </row>
    <row r="25" spans="1:15">
      <c r="A25" s="50"/>
      <c r="B25" s="5" t="s">
        <v>17</v>
      </c>
      <c r="C25" s="9">
        <f>C24/C23</f>
        <v>0.9568965517241379</v>
      </c>
      <c r="D25" s="11">
        <f>D24/D23</f>
        <v>0.97701149425287359</v>
      </c>
      <c r="E25" s="11">
        <f>E24/E23</f>
        <v>0.97222222222222221</v>
      </c>
      <c r="F25" s="10">
        <f>F24/F23</f>
        <v>0.9568965517241379</v>
      </c>
      <c r="G25" s="11">
        <f>G24/G23</f>
        <v>0.86486486486486491</v>
      </c>
      <c r="H25" s="11">
        <f>H24/H23</f>
        <v>0.896551724137931</v>
      </c>
      <c r="I25" s="11">
        <f>I24/I23</f>
        <v>1</v>
      </c>
      <c r="J25" s="11">
        <f>J24/J23</f>
        <v>0.97674418604651159</v>
      </c>
      <c r="K25" s="11">
        <f>K24/K23</f>
        <v>0.92222222222222228</v>
      </c>
      <c r="L25" s="11">
        <f>L24/L23</f>
        <v>0.97435897435897434</v>
      </c>
      <c r="M25" s="11">
        <f>M24/M23</f>
        <v>0.97916666666666663</v>
      </c>
      <c r="N25" s="11">
        <f>N24/N23</f>
        <v>0.94230769230769229</v>
      </c>
      <c r="O25" s="12">
        <f>O24/O23</f>
        <v>0.95394736842105265</v>
      </c>
    </row>
    <row r="26" spans="1:15">
      <c r="A26" s="13"/>
      <c r="B26" s="14"/>
      <c r="C26" s="15"/>
      <c r="D26" s="16"/>
      <c r="E26" s="16"/>
      <c r="F26" s="14"/>
      <c r="G26" s="16"/>
      <c r="H26" s="16"/>
      <c r="I26" s="16"/>
      <c r="J26" s="16"/>
      <c r="K26" s="16"/>
      <c r="L26" s="16"/>
      <c r="M26" s="16"/>
      <c r="N26" s="16"/>
      <c r="O26" s="17"/>
    </row>
    <row r="27" spans="1:15">
      <c r="A27" s="48" t="s">
        <v>23</v>
      </c>
      <c r="B27" s="5" t="s">
        <v>15</v>
      </c>
      <c r="C27" s="6">
        <v>892</v>
      </c>
      <c r="D27" s="6">
        <v>769</v>
      </c>
      <c r="E27" s="6">
        <v>881</v>
      </c>
      <c r="F27" s="6">
        <v>1455</v>
      </c>
      <c r="G27" s="6">
        <v>395</v>
      </c>
      <c r="H27" s="6">
        <v>1282</v>
      </c>
      <c r="I27" s="6">
        <v>962</v>
      </c>
      <c r="J27" s="6">
        <v>1027</v>
      </c>
      <c r="K27" s="6">
        <v>899</v>
      </c>
      <c r="L27" s="6">
        <v>664</v>
      </c>
      <c r="M27" s="6">
        <v>619</v>
      </c>
      <c r="N27" s="6">
        <v>1141</v>
      </c>
      <c r="O27" s="7">
        <f>SUM(C27:N27)</f>
        <v>10986</v>
      </c>
    </row>
    <row r="28" spans="1:15">
      <c r="A28" s="49"/>
      <c r="B28" s="5" t="s">
        <v>16</v>
      </c>
      <c r="C28" s="6">
        <v>812</v>
      </c>
      <c r="D28" s="6">
        <v>708</v>
      </c>
      <c r="E28" s="6">
        <v>825</v>
      </c>
      <c r="F28" s="6">
        <v>1284</v>
      </c>
      <c r="G28" s="19">
        <v>241</v>
      </c>
      <c r="H28" s="20">
        <v>811</v>
      </c>
      <c r="I28" s="43">
        <v>908</v>
      </c>
      <c r="J28" s="19">
        <v>948</v>
      </c>
      <c r="K28" s="19">
        <v>850</v>
      </c>
      <c r="L28" s="6">
        <v>535</v>
      </c>
      <c r="M28" s="19">
        <v>569</v>
      </c>
      <c r="N28" s="6">
        <v>1095</v>
      </c>
      <c r="O28" s="7">
        <f>SUM(C28:N28)</f>
        <v>9586</v>
      </c>
    </row>
    <row r="29" spans="1:15">
      <c r="A29" s="50"/>
      <c r="B29" s="5" t="s">
        <v>17</v>
      </c>
      <c r="C29" s="9">
        <f>C28/C27</f>
        <v>0.91031390134529144</v>
      </c>
      <c r="D29" s="9">
        <f>D28/D27</f>
        <v>0.92067620286085827</v>
      </c>
      <c r="E29" s="9">
        <f>E28/E27</f>
        <v>0.93643586833144155</v>
      </c>
      <c r="F29" s="9">
        <f>F28/F27</f>
        <v>0.88247422680412368</v>
      </c>
      <c r="G29" s="9">
        <f>G28/G27</f>
        <v>0.610126582278481</v>
      </c>
      <c r="H29" s="9">
        <f>H28/H27</f>
        <v>0.63260530421216854</v>
      </c>
      <c r="I29" s="9">
        <f>I28/I27</f>
        <v>0.94386694386694392</v>
      </c>
      <c r="J29" s="9">
        <f>J28/J27</f>
        <v>0.92307692307692313</v>
      </c>
      <c r="K29" s="9">
        <f>K28/K27</f>
        <v>0.94549499443826479</v>
      </c>
      <c r="L29" s="9">
        <f>L28/L27</f>
        <v>0.80572289156626509</v>
      </c>
      <c r="M29" s="9">
        <f>M28/M27</f>
        <v>0.91922455573505657</v>
      </c>
      <c r="N29" s="9">
        <f>N28/N27</f>
        <v>0.9596844872918493</v>
      </c>
      <c r="O29" s="12">
        <f>O28/O27</f>
        <v>0.87256508283269618</v>
      </c>
    </row>
    <row r="30" spans="1:15">
      <c r="A30" s="13"/>
      <c r="B30" s="14"/>
      <c r="C30" s="15"/>
      <c r="D30" s="16"/>
      <c r="E30" s="16"/>
      <c r="F30" s="14"/>
      <c r="G30" s="16"/>
      <c r="H30" s="16"/>
      <c r="I30" s="16"/>
      <c r="J30" s="16"/>
      <c r="K30" s="16"/>
      <c r="L30" s="16"/>
      <c r="M30" s="16"/>
      <c r="N30" s="16"/>
      <c r="O30" s="17"/>
    </row>
    <row r="31" spans="1:15">
      <c r="A31" s="45" t="s">
        <v>24</v>
      </c>
      <c r="B31" s="5" t="s">
        <v>15</v>
      </c>
      <c r="C31" s="6">
        <v>102</v>
      </c>
      <c r="D31" s="6">
        <v>82</v>
      </c>
      <c r="E31" s="6">
        <v>114</v>
      </c>
      <c r="F31" s="7">
        <v>111</v>
      </c>
      <c r="G31" s="6">
        <v>61</v>
      </c>
      <c r="H31" s="6">
        <v>90</v>
      </c>
      <c r="I31" s="6">
        <v>144</v>
      </c>
      <c r="J31" s="6">
        <v>97</v>
      </c>
      <c r="K31" s="6">
        <v>114</v>
      </c>
      <c r="L31" s="6">
        <v>73</v>
      </c>
      <c r="M31" s="6">
        <v>137</v>
      </c>
      <c r="N31" s="6">
        <v>191</v>
      </c>
      <c r="O31" s="8">
        <f>SUM(C31:N31)</f>
        <v>1316</v>
      </c>
    </row>
    <row r="32" spans="1:15">
      <c r="A32" s="46"/>
      <c r="B32" s="5" t="s">
        <v>16</v>
      </c>
      <c r="C32" s="6">
        <v>98</v>
      </c>
      <c r="D32" s="6">
        <v>74</v>
      </c>
      <c r="E32" s="6">
        <v>107</v>
      </c>
      <c r="F32" s="7">
        <v>101</v>
      </c>
      <c r="G32" s="6">
        <v>50</v>
      </c>
      <c r="H32" s="6">
        <v>85</v>
      </c>
      <c r="I32" s="6">
        <v>139</v>
      </c>
      <c r="J32" s="6">
        <v>85</v>
      </c>
      <c r="K32" s="6">
        <v>108</v>
      </c>
      <c r="L32" s="6">
        <v>70</v>
      </c>
      <c r="M32" s="6">
        <v>130</v>
      </c>
      <c r="N32" s="6">
        <v>169</v>
      </c>
      <c r="O32" s="8">
        <f>SUM(C32:N32)</f>
        <v>1216</v>
      </c>
    </row>
    <row r="33" spans="1:15">
      <c r="A33" s="47"/>
      <c r="B33" s="5" t="s">
        <v>17</v>
      </c>
      <c r="C33" s="9">
        <f>C32/C31</f>
        <v>0.96078431372549022</v>
      </c>
      <c r="D33" s="11">
        <f>D32/D31</f>
        <v>0.90243902439024393</v>
      </c>
      <c r="E33" s="11">
        <f>E32/E31</f>
        <v>0.93859649122807021</v>
      </c>
      <c r="F33" s="10">
        <f>F32/F31</f>
        <v>0.90990990990990994</v>
      </c>
      <c r="G33" s="11">
        <f>G32/G31</f>
        <v>0.819672131147541</v>
      </c>
      <c r="H33" s="11">
        <f>H32/H31</f>
        <v>0.94444444444444442</v>
      </c>
      <c r="I33" s="11">
        <f>I32/I31</f>
        <v>0.96527777777777779</v>
      </c>
      <c r="J33" s="11">
        <f>J32/J31</f>
        <v>0.87628865979381443</v>
      </c>
      <c r="K33" s="11">
        <f>K32/K31</f>
        <v>0.94736842105263153</v>
      </c>
      <c r="L33" s="11">
        <f>L32/L31</f>
        <v>0.958904109589041</v>
      </c>
      <c r="M33" s="11">
        <f>M32/M31</f>
        <v>0.948905109489051</v>
      </c>
      <c r="N33" s="11">
        <f>N32/N31</f>
        <v>0.88481675392670156</v>
      </c>
      <c r="O33" s="12">
        <f>O32/O31</f>
        <v>0.92401215805471126</v>
      </c>
    </row>
    <row r="34" spans="1:15">
      <c r="A34" s="13"/>
      <c r="B34" s="14"/>
      <c r="C34" s="15"/>
      <c r="D34" s="16"/>
      <c r="E34" s="16"/>
      <c r="F34" s="14"/>
      <c r="G34" s="16"/>
      <c r="H34" s="16"/>
      <c r="I34" s="16"/>
      <c r="J34" s="16"/>
      <c r="K34" s="16"/>
      <c r="L34" s="16"/>
      <c r="M34" s="16"/>
      <c r="N34" s="16"/>
      <c r="O34" s="17"/>
    </row>
    <row r="35" spans="1:15">
      <c r="A35" s="45" t="s">
        <v>25</v>
      </c>
      <c r="B35" s="5" t="s">
        <v>15</v>
      </c>
      <c r="C35" s="6">
        <v>357</v>
      </c>
      <c r="D35" s="6">
        <v>358</v>
      </c>
      <c r="E35" s="6">
        <v>239</v>
      </c>
      <c r="F35" s="7">
        <v>496</v>
      </c>
      <c r="G35" s="6">
        <v>317</v>
      </c>
      <c r="H35" s="6">
        <v>293</v>
      </c>
      <c r="I35" s="6">
        <v>366</v>
      </c>
      <c r="J35" s="6">
        <v>359</v>
      </c>
      <c r="K35" s="6">
        <v>286</v>
      </c>
      <c r="L35" s="6">
        <v>338</v>
      </c>
      <c r="M35" s="6">
        <v>348</v>
      </c>
      <c r="N35" s="6">
        <v>433</v>
      </c>
      <c r="O35" s="8">
        <f>SUM(C35:N35)</f>
        <v>4190</v>
      </c>
    </row>
    <row r="36" spans="1:15">
      <c r="A36" s="46"/>
      <c r="B36" s="5" t="s">
        <v>16</v>
      </c>
      <c r="C36" s="6">
        <v>345</v>
      </c>
      <c r="D36" s="6">
        <v>356</v>
      </c>
      <c r="E36" s="6">
        <v>230</v>
      </c>
      <c r="F36" s="7">
        <v>454</v>
      </c>
      <c r="G36" s="6">
        <v>291</v>
      </c>
      <c r="H36" s="6">
        <v>287</v>
      </c>
      <c r="I36" s="6">
        <v>282</v>
      </c>
      <c r="J36" s="6">
        <v>350</v>
      </c>
      <c r="K36" s="6">
        <v>278</v>
      </c>
      <c r="L36" s="6">
        <v>297</v>
      </c>
      <c r="M36" s="6">
        <v>320</v>
      </c>
      <c r="N36" s="6">
        <v>406</v>
      </c>
      <c r="O36" s="8">
        <f>SUM(C36:N36)</f>
        <v>3896</v>
      </c>
    </row>
    <row r="37" spans="1:15">
      <c r="A37" s="47"/>
      <c r="B37" s="5" t="s">
        <v>17</v>
      </c>
      <c r="C37" s="9">
        <f>C36/C35</f>
        <v>0.96638655462184875</v>
      </c>
      <c r="D37" s="11">
        <f>D36/D35</f>
        <v>0.994413407821229</v>
      </c>
      <c r="E37" s="11">
        <f>E36/E35</f>
        <v>0.96234309623430958</v>
      </c>
      <c r="F37" s="10">
        <f>F36/F35</f>
        <v>0.91532258064516125</v>
      </c>
      <c r="G37" s="11">
        <f>G36/G35</f>
        <v>0.917981072555205</v>
      </c>
      <c r="H37" s="11">
        <f>H36/H35</f>
        <v>0.97952218430034133</v>
      </c>
      <c r="I37" s="11">
        <f>I36/I35</f>
        <v>0.77049180327868849</v>
      </c>
      <c r="J37" s="11">
        <f>J36/J35</f>
        <v>0.97493036211699169</v>
      </c>
      <c r="K37" s="11">
        <f>K36/K35</f>
        <v>0.972027972027972</v>
      </c>
      <c r="L37" s="11">
        <f>L36/L35</f>
        <v>0.878698224852071</v>
      </c>
      <c r="M37" s="11">
        <f>M36/M35</f>
        <v>0.91954022988505746</v>
      </c>
      <c r="N37" s="11">
        <f>N36/N35</f>
        <v>0.93764434180138567</v>
      </c>
      <c r="O37" s="12">
        <f>O36/O35</f>
        <v>0.92983293556085922</v>
      </c>
    </row>
    <row r="38" spans="1:15">
      <c r="A38" s="21"/>
      <c r="B38" s="22"/>
      <c r="C38" s="23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  <c r="O38" s="26"/>
    </row>
    <row r="39" spans="1:15">
      <c r="A39" s="45" t="s">
        <v>26</v>
      </c>
      <c r="B39" s="5" t="s">
        <v>15</v>
      </c>
      <c r="C39" s="6">
        <v>566</v>
      </c>
      <c r="D39" s="6">
        <v>477</v>
      </c>
      <c r="E39" s="6">
        <v>448</v>
      </c>
      <c r="F39" s="7">
        <v>520</v>
      </c>
      <c r="G39" s="6">
        <v>439</v>
      </c>
      <c r="H39" s="6">
        <v>451</v>
      </c>
      <c r="I39" s="6">
        <v>514</v>
      </c>
      <c r="J39" s="6">
        <v>549</v>
      </c>
      <c r="K39" s="6">
        <v>469</v>
      </c>
      <c r="L39" s="6">
        <v>381</v>
      </c>
      <c r="M39" s="6">
        <v>344</v>
      </c>
      <c r="N39" s="6">
        <v>576</v>
      </c>
      <c r="O39" s="8">
        <f>SUM(C39:N39)</f>
        <v>5734</v>
      </c>
    </row>
    <row r="40" spans="1:15">
      <c r="A40" s="46"/>
      <c r="B40" s="5" t="s">
        <v>16</v>
      </c>
      <c r="C40" s="6">
        <v>501</v>
      </c>
      <c r="D40" s="6">
        <v>383</v>
      </c>
      <c r="E40" s="6">
        <v>373</v>
      </c>
      <c r="F40" s="7">
        <v>418</v>
      </c>
      <c r="G40" s="6">
        <v>344</v>
      </c>
      <c r="H40" s="6">
        <v>374</v>
      </c>
      <c r="I40" s="6">
        <v>475</v>
      </c>
      <c r="J40" s="6">
        <v>499</v>
      </c>
      <c r="K40" s="6">
        <v>446</v>
      </c>
      <c r="L40" s="6">
        <v>329</v>
      </c>
      <c r="M40" s="6">
        <v>288</v>
      </c>
      <c r="N40" s="6">
        <v>534</v>
      </c>
      <c r="O40" s="8">
        <f>SUM(C40:N40)</f>
        <v>4964</v>
      </c>
    </row>
    <row r="41" spans="1:15">
      <c r="A41" s="47"/>
      <c r="B41" s="5" t="s">
        <v>17</v>
      </c>
      <c r="C41" s="9">
        <f>C40/C39</f>
        <v>0.88515901060070667</v>
      </c>
      <c r="D41" s="11">
        <f>D40/D39</f>
        <v>0.8029350104821803</v>
      </c>
      <c r="E41" s="11">
        <f>E40/E39</f>
        <v>0.8325892857142857</v>
      </c>
      <c r="F41" s="10">
        <f>F40/F39</f>
        <v>0.80384615384615388</v>
      </c>
      <c r="G41" s="11">
        <f>G40/G39</f>
        <v>0.78359908883826879</v>
      </c>
      <c r="H41" s="11">
        <f>H40/H39</f>
        <v>0.82926829268292679</v>
      </c>
      <c r="I41" s="11">
        <f>I40/I39</f>
        <v>0.92412451361867709</v>
      </c>
      <c r="J41" s="11">
        <f>J40/J39</f>
        <v>0.90892531876138438</v>
      </c>
      <c r="K41" s="11">
        <f>K40/K39</f>
        <v>0.95095948827292109</v>
      </c>
      <c r="L41" s="11">
        <f>L40/L39</f>
        <v>0.863517060367454</v>
      </c>
      <c r="M41" s="11">
        <f>M40/M39</f>
        <v>0.83720930232558144</v>
      </c>
      <c r="N41" s="11">
        <f>N40/N39</f>
        <v>0.92708333333333337</v>
      </c>
      <c r="O41" s="12">
        <f>O40/O39</f>
        <v>0.86571328915242418</v>
      </c>
    </row>
    <row r="42" spans="1:15">
      <c r="A42" s="21"/>
      <c r="B42" s="22"/>
      <c r="C42" s="23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  <c r="O42" s="26"/>
    </row>
    <row r="43" spans="1:15">
      <c r="A43" s="44" t="s">
        <v>27</v>
      </c>
      <c r="B43" s="5" t="s">
        <v>15</v>
      </c>
      <c r="C43" s="6">
        <v>23</v>
      </c>
      <c r="D43" s="6">
        <v>28</v>
      </c>
      <c r="E43" s="6">
        <v>22</v>
      </c>
      <c r="F43" s="7">
        <v>46</v>
      </c>
      <c r="G43" s="6">
        <v>21</v>
      </c>
      <c r="H43" s="1">
        <v>20</v>
      </c>
      <c r="I43" s="6">
        <v>48</v>
      </c>
      <c r="J43" s="6">
        <v>54</v>
      </c>
      <c r="K43" s="6">
        <v>53</v>
      </c>
      <c r="L43" s="6">
        <v>52</v>
      </c>
      <c r="M43" s="6">
        <v>42</v>
      </c>
      <c r="N43" s="6">
        <v>84</v>
      </c>
      <c r="O43" s="8">
        <f>SUM(C43:N43)</f>
        <v>493</v>
      </c>
    </row>
    <row r="44" spans="1:15">
      <c r="A44" s="44"/>
      <c r="B44" s="5" t="s">
        <v>16</v>
      </c>
      <c r="C44" s="6">
        <v>21</v>
      </c>
      <c r="D44" s="6">
        <v>26</v>
      </c>
      <c r="E44" s="6">
        <v>20</v>
      </c>
      <c r="F44" s="7">
        <v>38</v>
      </c>
      <c r="G44" s="6">
        <v>18</v>
      </c>
      <c r="H44" s="6">
        <v>15</v>
      </c>
      <c r="I44" s="6">
        <v>45</v>
      </c>
      <c r="J44" s="6">
        <v>51</v>
      </c>
      <c r="K44" s="6">
        <v>52</v>
      </c>
      <c r="L44" s="6">
        <v>50</v>
      </c>
      <c r="M44" s="6">
        <v>40</v>
      </c>
      <c r="N44" s="6">
        <v>79</v>
      </c>
      <c r="O44" s="8">
        <f>SUM(C44:N44)</f>
        <v>455</v>
      </c>
    </row>
    <row r="45" spans="1:15">
      <c r="A45" s="44"/>
      <c r="B45" s="5" t="s">
        <v>17</v>
      </c>
      <c r="C45" s="9">
        <f>C44/C43</f>
        <v>0.91304347826086951</v>
      </c>
      <c r="D45" s="11">
        <f>D44/D43</f>
        <v>0.9285714285714286</v>
      </c>
      <c r="E45" s="11">
        <f>E44/E43</f>
        <v>0.90909090909090906</v>
      </c>
      <c r="F45" s="10">
        <f>F44/F43</f>
        <v>0.82608695652173914</v>
      </c>
      <c r="G45" s="11">
        <f>G44/G43</f>
        <v>0.8571428571428571</v>
      </c>
      <c r="H45" s="11">
        <f>H44/H43</f>
        <v>0.75</v>
      </c>
      <c r="I45" s="11">
        <f>I44/I43</f>
        <v>0.9375</v>
      </c>
      <c r="J45" s="11">
        <f>J44/J43</f>
        <v>0.94444444444444442</v>
      </c>
      <c r="K45" s="11">
        <f>K44/K43</f>
        <v>0.98113207547169812</v>
      </c>
      <c r="L45" s="11">
        <f>L44/L43</f>
        <v>0.96153846153846156</v>
      </c>
      <c r="M45" s="11">
        <f>M44/M43</f>
        <v>0.95238095238095233</v>
      </c>
      <c r="N45" s="11">
        <f>N44/N43</f>
        <v>0.94047619047619047</v>
      </c>
      <c r="O45" s="12">
        <f>O44/O43</f>
        <v>0.922920892494929</v>
      </c>
    </row>
    <row r="46" spans="1:15">
      <c r="A46" s="21"/>
      <c r="B46" s="22"/>
      <c r="C46" s="23"/>
      <c r="D46" s="24"/>
      <c r="E46" s="24"/>
      <c r="F46" s="25"/>
      <c r="G46" s="24"/>
      <c r="H46" s="24"/>
      <c r="I46" s="24"/>
      <c r="J46" s="24"/>
      <c r="K46" s="24"/>
      <c r="L46" s="24"/>
      <c r="M46" s="24" t="s">
        <v>28</v>
      </c>
      <c r="N46" s="24"/>
      <c r="O46" s="26"/>
    </row>
    <row r="47" spans="1:15">
      <c r="A47" s="45" t="s">
        <v>29</v>
      </c>
      <c r="B47" s="5" t="s">
        <v>15</v>
      </c>
      <c r="C47" s="6">
        <v>275</v>
      </c>
      <c r="D47" s="6">
        <v>249</v>
      </c>
      <c r="E47" s="6">
        <v>265</v>
      </c>
      <c r="F47" s="7">
        <v>385</v>
      </c>
      <c r="G47" s="6">
        <v>349</v>
      </c>
      <c r="H47" s="6">
        <v>412</v>
      </c>
      <c r="I47" s="6">
        <v>527</v>
      </c>
      <c r="J47" s="6">
        <v>434</v>
      </c>
      <c r="K47" s="6">
        <v>371</v>
      </c>
      <c r="L47" s="6">
        <v>201</v>
      </c>
      <c r="M47" s="6">
        <v>42</v>
      </c>
      <c r="N47" s="6">
        <v>207</v>
      </c>
      <c r="O47" s="8">
        <f>SUM(C47:N47)</f>
        <v>3717</v>
      </c>
    </row>
    <row r="48" spans="1:15">
      <c r="A48" s="46"/>
      <c r="B48" s="5" t="s">
        <v>16</v>
      </c>
      <c r="C48" s="6">
        <v>271</v>
      </c>
      <c r="D48" s="6">
        <v>242</v>
      </c>
      <c r="E48" s="6">
        <v>263</v>
      </c>
      <c r="F48" s="7">
        <v>364</v>
      </c>
      <c r="G48" s="6">
        <v>311</v>
      </c>
      <c r="H48" s="6">
        <v>408</v>
      </c>
      <c r="I48" s="6">
        <v>516</v>
      </c>
      <c r="J48" s="6">
        <v>432</v>
      </c>
      <c r="K48" s="6">
        <v>360</v>
      </c>
      <c r="L48" s="6">
        <v>195</v>
      </c>
      <c r="M48" s="6">
        <v>40</v>
      </c>
      <c r="N48" s="6">
        <v>206</v>
      </c>
      <c r="O48" s="8">
        <f>SUM(C48:N48)</f>
        <v>3608</v>
      </c>
    </row>
    <row r="49" spans="1:15">
      <c r="A49" s="47"/>
      <c r="B49" s="5" t="s">
        <v>17</v>
      </c>
      <c r="C49" s="9">
        <f>C48/C47</f>
        <v>0.98545454545454547</v>
      </c>
      <c r="D49" s="11">
        <f>D48/D47</f>
        <v>0.9718875502008032</v>
      </c>
      <c r="E49" s="11">
        <f>E48/E47</f>
        <v>0.99245283018867925</v>
      </c>
      <c r="F49" s="10">
        <f>F48/F47</f>
        <v>0.94545454545454544</v>
      </c>
      <c r="G49" s="11">
        <f>G48/G47</f>
        <v>0.89111747851002865</v>
      </c>
      <c r="H49" s="11">
        <f>H48/H47</f>
        <v>0.99029126213592233</v>
      </c>
      <c r="I49" s="11">
        <f>I48/I47</f>
        <v>0.97912713472485768</v>
      </c>
      <c r="J49" s="11">
        <f>J48/J47</f>
        <v>0.99539170506912444</v>
      </c>
      <c r="K49" s="11">
        <f>K48/K47</f>
        <v>0.9703504043126685</v>
      </c>
      <c r="L49" s="11">
        <f>L48/L47</f>
        <v>0.97014925373134331</v>
      </c>
      <c r="M49" s="11">
        <f>M48/M47</f>
        <v>0.95238095238095233</v>
      </c>
      <c r="N49" s="11">
        <f>N48/N47</f>
        <v>0.99516908212560384</v>
      </c>
      <c r="O49" s="12">
        <f>O48/O47</f>
        <v>0.97067527576002155</v>
      </c>
    </row>
    <row r="50" spans="1:15">
      <c r="A50" s="21"/>
      <c r="B50" s="22"/>
      <c r="C50" s="23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6"/>
    </row>
    <row r="51" spans="1:15">
      <c r="A51" s="44" t="s">
        <v>30</v>
      </c>
      <c r="B51" s="5" t="s">
        <v>15</v>
      </c>
      <c r="C51" s="35">
        <v>7091</v>
      </c>
      <c r="D51" s="6">
        <v>2244</v>
      </c>
      <c r="E51" s="6">
        <v>3568</v>
      </c>
      <c r="F51" s="7">
        <v>9451</v>
      </c>
      <c r="G51" s="6">
        <v>3656</v>
      </c>
      <c r="H51" s="6">
        <v>5410</v>
      </c>
      <c r="I51" s="6">
        <v>3656</v>
      </c>
      <c r="J51" s="6">
        <v>4896</v>
      </c>
      <c r="K51" s="6">
        <v>5240</v>
      </c>
      <c r="L51" s="6">
        <v>8455</v>
      </c>
      <c r="M51" s="6">
        <v>5016</v>
      </c>
      <c r="N51" s="6">
        <v>3689</v>
      </c>
      <c r="O51" s="8">
        <f>SUM(C51:N51)</f>
        <v>62372</v>
      </c>
    </row>
    <row r="52" spans="1:15">
      <c r="A52" s="44"/>
      <c r="B52" s="5" t="s">
        <v>16</v>
      </c>
      <c r="C52" s="6">
        <v>7091</v>
      </c>
      <c r="D52" s="6">
        <v>2244</v>
      </c>
      <c r="E52" s="6">
        <v>3568</v>
      </c>
      <c r="F52" s="7">
        <v>9451</v>
      </c>
      <c r="G52" s="6">
        <v>3656</v>
      </c>
      <c r="H52" s="6">
        <v>5410</v>
      </c>
      <c r="I52" s="6">
        <v>3656</v>
      </c>
      <c r="J52" s="6">
        <v>4896</v>
      </c>
      <c r="K52" s="6">
        <v>5240</v>
      </c>
      <c r="L52" s="6">
        <v>8455</v>
      </c>
      <c r="M52" s="6">
        <v>5016</v>
      </c>
      <c r="N52" s="6">
        <v>3689</v>
      </c>
      <c r="O52" s="8">
        <f>SUM(C52:N52)</f>
        <v>62372</v>
      </c>
    </row>
    <row r="53" spans="1:15">
      <c r="A53" s="44"/>
      <c r="B53" s="5" t="s">
        <v>17</v>
      </c>
      <c r="C53" s="9">
        <f>C52/C51</f>
        <v>1</v>
      </c>
      <c r="D53" s="11">
        <f>D52/D51</f>
        <v>1</v>
      </c>
      <c r="E53" s="11">
        <f>E52/E51</f>
        <v>1</v>
      </c>
      <c r="F53" s="10">
        <f>F52/F51</f>
        <v>1</v>
      </c>
      <c r="G53" s="11">
        <f>G52/G51</f>
        <v>1</v>
      </c>
      <c r="H53" s="11">
        <f>H52/H51</f>
        <v>1</v>
      </c>
      <c r="I53" s="11">
        <f>I52/I51</f>
        <v>1</v>
      </c>
      <c r="J53" s="11">
        <f>J52/J51</f>
        <v>1</v>
      </c>
      <c r="K53" s="11">
        <f>K52/K51</f>
        <v>1</v>
      </c>
      <c r="L53" s="11">
        <f>L52/L51</f>
        <v>1</v>
      </c>
      <c r="M53" s="11">
        <f>M52/M51</f>
        <v>1</v>
      </c>
      <c r="N53" s="11">
        <f>N52/N51</f>
        <v>1</v>
      </c>
      <c r="O53" s="12">
        <f>O52/O51</f>
        <v>1</v>
      </c>
    </row>
    <row r="54" spans="1:15">
      <c r="A54" s="27" t="s">
        <v>31</v>
      </c>
      <c r="B54" s="28" t="s">
        <v>15</v>
      </c>
      <c r="C54" s="29">
        <f>C3+C7+C11+C15+C19+C23+C27+C31+C35+C39+C43+C47+C52</f>
        <v>10663</v>
      </c>
      <c r="D54" s="29">
        <f>D3+D7+D11+D15+D19+D23+D27+D31+D35+D39+D43+D47+D51</f>
        <v>5012</v>
      </c>
      <c r="E54" s="29">
        <f>E3+E7+E11+E15+E19+E23+E27+E31+E35+E39+E43+E47+E51</f>
        <v>6655</v>
      </c>
      <c r="F54" s="29">
        <f>F3+F7+F11+F15+F19+F23+F27+F31+F35+F39+F43+F47+F51</f>
        <v>13929</v>
      </c>
      <c r="G54" s="29">
        <f>G3+G7+G11+G15+G19+G23+G27+G31+G35+G39+G43+G47+G51</f>
        <v>6960</v>
      </c>
      <c r="H54" s="29">
        <f>H3+H7+H11+H15+H19+H23+H27+H31+H35+H39+H43+H47+H51</f>
        <v>9444</v>
      </c>
      <c r="I54" s="29">
        <f>I3+I7+I11+I15+I19+I23+I27+I31+I35+I39+I43+I47+I51</f>
        <v>7803</v>
      </c>
      <c r="J54" s="29">
        <f>J3+J7+J11+J15+J19+J23+J27+J31+J35+J39+J43+J47+J51</f>
        <v>8726</v>
      </c>
      <c r="K54" s="29">
        <f>K3+K7+K11+K15+K19+K23+K27+K31+K35+K39+K43+K47+K51</f>
        <v>9425</v>
      </c>
      <c r="L54" s="29">
        <f>L3+L7+L11+L15+L19+L23+L27+L31+L35+L39+L43+L47+L51</f>
        <v>11840</v>
      </c>
      <c r="M54" s="29">
        <f>M3+M7+M11+M15+M19+M23+M27+M31+M35+M39+M43+M47+M51</f>
        <v>7963</v>
      </c>
      <c r="N54" s="29">
        <f>N3+N7+N11+N15+N19+N23+N27+N31+N35+N39+N43+N47+N51</f>
        <v>8257</v>
      </c>
      <c r="O54" s="29">
        <f>SUM(C54:N54)</f>
        <v>106677</v>
      </c>
    </row>
    <row r="55" spans="1:15">
      <c r="A55" s="30"/>
      <c r="B55" s="28" t="s">
        <v>16</v>
      </c>
      <c r="C55" s="29">
        <f>C4+C8+C12+C16+C20+C24+C28+C32+C36+C40+C44+C48+C52</f>
        <v>10433</v>
      </c>
      <c r="D55" s="29">
        <f>D4+D8+D12+D16+D20+D24+D28+D32+D36+D40+D44+D48+D52</f>
        <v>4783</v>
      </c>
      <c r="E55" s="29">
        <f>E4+E8+E12+E16+E20+E24+E28+E32+E36+E40+E44+E48+E52</f>
        <v>6367</v>
      </c>
      <c r="F55" s="29">
        <f>F4+F8+F12+F16+F20+F24+F28+F32+F36+F40+F44+F48+F52</f>
        <v>13407</v>
      </c>
      <c r="G55" s="29">
        <f>G4+G8+G12+G16+G20+G24+G28+G32+G36+G40+G44+G48+G52</f>
        <v>6230</v>
      </c>
      <c r="H55" s="29">
        <f>H4+H8+H12+H16+H20+H24+H28+H32+H36+H40+H44+H48+H52</f>
        <v>8657</v>
      </c>
      <c r="I55" s="29">
        <f>I4+I8+I12+I16+I20+I24+I28+I32+I36+I40+I44+I48+I52</f>
        <v>7467</v>
      </c>
      <c r="J55" s="29">
        <f>J4+J8+J12+J16+J20+J24+J28+J32+J36+J40+J44+J48+J52</f>
        <v>8473</v>
      </c>
      <c r="K55" s="29">
        <f>K4+K8+K12+K16+K20+K24+K28+K32+K36+K40+K44+K48+K52</f>
        <v>9247</v>
      </c>
      <c r="L55" s="29">
        <f>L4+L8+L12+L16+L20+L24+L28+L32+L36+L40+L44+L48+L52</f>
        <v>11330</v>
      </c>
      <c r="M55" s="29">
        <f>M4+M8+M12+M16+M20+M24+M28+M32+M36+M40+M44+M48+M52</f>
        <v>7772</v>
      </c>
      <c r="N55" s="29">
        <f>N4+N8+N12+N16+N20+N24+N28+N32+N36+N40+N44+N48+N52</f>
        <v>8030</v>
      </c>
      <c r="O55" s="29">
        <f>SUM(C55:N55)</f>
        <v>102196</v>
      </c>
    </row>
    <row r="56" spans="1:15" ht="13.5" thickBot="1">
      <c r="A56" s="31"/>
      <c r="B56" s="32" t="s">
        <v>32</v>
      </c>
      <c r="C56" s="33">
        <f>C55/C54</f>
        <v>0.97843008534183629</v>
      </c>
      <c r="D56" s="34">
        <f>D55/D54</f>
        <v>0.95430965682362334</v>
      </c>
      <c r="E56" s="34">
        <f>E55/E54</f>
        <v>0.95672426746806916</v>
      </c>
      <c r="F56" s="34">
        <f>F55/F54</f>
        <v>0.96252423002369158</v>
      </c>
      <c r="G56" s="34">
        <f>G55/G54</f>
        <v>0.89511494252873558</v>
      </c>
      <c r="H56" s="34">
        <f>H55/H54</f>
        <v>0.91666666666666663</v>
      </c>
      <c r="I56" s="34">
        <f>I55/I54</f>
        <v>0.95693963860053821</v>
      </c>
      <c r="J56" s="34">
        <f>J55/J54</f>
        <v>0.97100618840247532</v>
      </c>
      <c r="K56" s="34">
        <f>K55/K54</f>
        <v>0.98111405835543763</v>
      </c>
      <c r="L56" s="34">
        <f>L55/L54</f>
        <v>0.95692567567567566</v>
      </c>
      <c r="M56" s="34">
        <f>M55/M54</f>
        <v>0.97601406505086019</v>
      </c>
      <c r="N56" s="34">
        <f>N55/N54</f>
        <v>0.97250817488191832</v>
      </c>
      <c r="O56" s="34">
        <f>O55/O54</f>
        <v>0.9579946942639932</v>
      </c>
    </row>
    <row r="57" spans="12:12">
      <c r="L57" s="36"/>
    </row>
    <row r="58" spans="12:12">
      <c r="L58" s="36"/>
    </row>
  </sheetData>
  <mergeCells count="15">
    <mergeCell ref="A15:A17"/>
    <mergeCell ref="A1:O1"/>
    <mergeCell ref="A2:B2"/>
    <mergeCell ref="A3:A5"/>
    <mergeCell ref="A7:A9"/>
    <mergeCell ref="A11:A13"/>
    <mergeCell ref="A43:A45"/>
    <mergeCell ref="A47:A49"/>
    <mergeCell ref="A51:A53"/>
    <mergeCell ref="A19:A21"/>
    <mergeCell ref="A23:A25"/>
    <mergeCell ref="A27:A29"/>
    <mergeCell ref="A31:A33"/>
    <mergeCell ref="A35:A37"/>
    <mergeCell ref="A39:A41"/>
  </mergeCells>
  <conditionalFormatting sqref="O5 O9 O13 O17 O21 O25 O33 O37 O41 O45 O49 O53">
    <cfRule type="cellIs" dxfId="7" priority="16" stopIfTrue="1" operator="greaterThanOrEqual">
      <formula>0.92</formula>
    </cfRule>
    <cfRule type="cellIs" dxfId="6" priority="17" stopIfTrue="1" operator="lessThan">
      <formula>0.92</formula>
    </cfRule>
  </conditionalFormatting>
  <conditionalFormatting sqref="O5">
    <cfRule type="colorScale" priority="15">
      <colorScale>
        <cfvo type="min"/>
        <cfvo type="max"/>
        <color rgb="FFFF7128"/>
        <color rgb="FFFFEF9C"/>
      </colorScale>
    </cfRule>
  </conditionalFormatting>
  <conditionalFormatting sqref="O9">
    <cfRule type="colorScale" priority="14">
      <colorScale>
        <cfvo type="min"/>
        <cfvo type="max"/>
        <color rgb="FFFF7128"/>
        <color rgb="FFFFEF9C"/>
      </colorScale>
    </cfRule>
  </conditionalFormatting>
  <conditionalFormatting sqref="O13">
    <cfRule type="colorScale" priority="13">
      <colorScale>
        <cfvo type="min"/>
        <cfvo type="max"/>
        <color rgb="FFFF7128"/>
        <color rgb="FFFFEF9C"/>
      </colorScale>
    </cfRule>
  </conditionalFormatting>
  <conditionalFormatting sqref="O17">
    <cfRule type="colorScale" priority="12">
      <colorScale>
        <cfvo type="min"/>
        <cfvo type="max"/>
        <color rgb="FFFF7128"/>
        <color rgb="FFFFEF9C"/>
      </colorScale>
    </cfRule>
  </conditionalFormatting>
  <conditionalFormatting sqref="O21">
    <cfRule type="colorScale" priority="11">
      <colorScale>
        <cfvo type="min"/>
        <cfvo type="max"/>
        <color rgb="FFFF7128"/>
        <color rgb="FFFFEF9C"/>
      </colorScale>
    </cfRule>
  </conditionalFormatting>
  <conditionalFormatting sqref="O25">
    <cfRule type="colorScale" priority="10">
      <colorScale>
        <cfvo type="min"/>
        <cfvo type="max"/>
        <color rgb="FFFF7128"/>
        <color rgb="FFFFEF9C"/>
      </colorScale>
    </cfRule>
  </conditionalFormatting>
  <conditionalFormatting sqref="O29">
    <cfRule type="colorScale" priority="7">
      <colorScale>
        <cfvo type="min"/>
        <cfvo type="max"/>
        <color rgb="FFFF7128"/>
        <color rgb="FFFFEF9C"/>
      </colorScale>
    </cfRule>
    <cfRule type="cellIs" dxfId="5" priority="8" stopIfTrue="1" operator="greaterThanOrEqual">
      <formula>0.92</formula>
    </cfRule>
    <cfRule type="cellIs" dxfId="4" priority="9" stopIfTrue="1" operator="lessThan">
      <formula>0.92</formula>
    </cfRule>
  </conditionalFormatting>
  <conditionalFormatting sqref="O33">
    <cfRule type="colorScale" priority="6">
      <colorScale>
        <cfvo type="min"/>
        <cfvo type="max"/>
        <color rgb="FFFF7128"/>
        <color rgb="FFFFEF9C"/>
      </colorScale>
    </cfRule>
  </conditionalFormatting>
  <conditionalFormatting sqref="O37">
    <cfRule type="colorScale" priority="5">
      <colorScale>
        <cfvo type="min"/>
        <cfvo type="max"/>
        <color rgb="FFFF7128"/>
        <color rgb="FFFFEF9C"/>
      </colorScale>
    </cfRule>
  </conditionalFormatting>
  <conditionalFormatting sqref="O41">
    <cfRule type="colorScale" priority="4">
      <colorScale>
        <cfvo type="min"/>
        <cfvo type="max"/>
        <color rgb="FFFF7128"/>
        <color rgb="FFFFEF9C"/>
      </colorScale>
    </cfRule>
  </conditionalFormatting>
  <conditionalFormatting sqref="O45">
    <cfRule type="colorScale" priority="3">
      <colorScale>
        <cfvo type="min"/>
        <cfvo type="max"/>
        <color rgb="FFFF7128"/>
        <color rgb="FFFFEF9C"/>
      </colorScale>
    </cfRule>
  </conditionalFormatting>
  <conditionalFormatting sqref="O49">
    <cfRule type="colorScale" priority="2">
      <colorScale>
        <cfvo type="min"/>
        <cfvo type="max"/>
        <color rgb="FFFF7128"/>
        <color rgb="FFFFEF9C"/>
      </colorScale>
    </cfRule>
  </conditionalFormatting>
  <conditionalFormatting sqref="O5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O58"/>
  <sheetViews>
    <sheetView topLeftCell="A17" view="normal" tabSelected="1" workbookViewId="0">
      <selection pane="topLeft" activeCell="S34" sqref="S34"/>
    </sheetView>
  </sheetViews>
  <sheetFormatPr defaultRowHeight="12.75"/>
  <cols>
    <col min="1" max="1" width="28.00390625" style="1" customWidth="1"/>
    <col min="2" max="2" width="33.25390625" style="1" bestFit="1" customWidth="1"/>
    <col min="3" max="3" width="10.25390625" style="35" bestFit="1" customWidth="1"/>
    <col min="4" max="6" width="10.25390625" style="1" bestFit="1" customWidth="1"/>
    <col min="7" max="9" width="9.125" style="1" customWidth="1"/>
    <col min="10" max="10" width="10.375" style="1" customWidth="1"/>
    <col min="11" max="14" width="9.125" style="1" customWidth="1"/>
    <col min="15" max="15" width="11.75390625" style="37" customWidth="1"/>
    <col min="16" max="16384" width="9.125" style="1" customWidth="1"/>
  </cols>
  <sheetData>
    <row r="1" spans="1:15" ht="23.25" customHeight="1" thickBot="1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  <c r="O1" s="52"/>
    </row>
    <row r="2" spans="1:15" ht="18" customHeight="1">
      <c r="A2" s="53" t="s">
        <v>34</v>
      </c>
      <c r="B2" s="54"/>
      <c r="C2" s="2" t="s">
        <v>35</v>
      </c>
      <c r="D2" s="3" t="s">
        <v>36</v>
      </c>
      <c r="E2" s="3" t="s">
        <v>37</v>
      </c>
      <c r="F2" s="3" t="s">
        <v>38</v>
      </c>
      <c r="G2" s="3" t="s">
        <v>5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4" t="s">
        <v>46</v>
      </c>
    </row>
    <row r="3" spans="1:15">
      <c r="A3" s="55" t="s">
        <v>47</v>
      </c>
      <c r="B3" s="5"/>
      <c r="C3" s="6">
        <v>35</v>
      </c>
      <c r="D3" s="6">
        <v>22</v>
      </c>
      <c r="E3" s="6">
        <v>36</v>
      </c>
      <c r="F3" s="7">
        <v>23</v>
      </c>
      <c r="G3" s="6">
        <v>31</v>
      </c>
      <c r="H3" s="6">
        <v>25</v>
      </c>
      <c r="I3" s="6">
        <v>27</v>
      </c>
      <c r="J3" s="6">
        <v>26</v>
      </c>
      <c r="K3" s="6">
        <v>17</v>
      </c>
      <c r="L3" s="6">
        <v>22</v>
      </c>
      <c r="M3" s="6">
        <v>22</v>
      </c>
      <c r="N3" s="6">
        <v>36</v>
      </c>
      <c r="O3" s="8">
        <f>SUM(C3:N3)</f>
        <v>322</v>
      </c>
    </row>
    <row r="4" spans="1:15">
      <c r="A4" s="56"/>
      <c r="B4" s="5" t="s">
        <v>48</v>
      </c>
      <c r="C4" s="6">
        <v>35</v>
      </c>
      <c r="D4" s="6">
        <v>21</v>
      </c>
      <c r="E4" s="6">
        <v>36</v>
      </c>
      <c r="F4" s="7">
        <v>21</v>
      </c>
      <c r="G4" s="6">
        <v>31</v>
      </c>
      <c r="H4" s="6">
        <v>24</v>
      </c>
      <c r="I4" s="6">
        <v>27</v>
      </c>
      <c r="J4" s="6">
        <v>26</v>
      </c>
      <c r="K4" s="6">
        <v>17</v>
      </c>
      <c r="L4" s="6">
        <v>20</v>
      </c>
      <c r="M4" s="6">
        <v>22</v>
      </c>
      <c r="N4" s="6">
        <v>35</v>
      </c>
      <c r="O4" s="8">
        <f>SUM(C4:N4)</f>
        <v>315</v>
      </c>
    </row>
    <row r="5" spans="1:15">
      <c r="A5" s="57"/>
      <c r="B5" s="5" t="s">
        <v>49</v>
      </c>
      <c r="C5" s="9">
        <f>C4/C3</f>
        <v>1</v>
      </c>
      <c r="D5" s="10">
        <f>D4/D3</f>
        <v>0.95454545454545459</v>
      </c>
      <c r="E5" s="11">
        <f>E4/E3</f>
        <v>1</v>
      </c>
      <c r="F5" s="10">
        <f>F4/F3</f>
        <v>0.91304347826086951</v>
      </c>
      <c r="G5" s="11">
        <f>G4/G3</f>
        <v>1</v>
      </c>
      <c r="H5" s="11">
        <f>H4/H3</f>
        <v>0.96</v>
      </c>
      <c r="I5" s="11">
        <f>I4/I3</f>
        <v>1</v>
      </c>
      <c r="J5" s="11">
        <f>J4/J3</f>
        <v>1</v>
      </c>
      <c r="K5" s="11">
        <f>K4/K3</f>
        <v>1</v>
      </c>
      <c r="L5" s="11">
        <f>L4/L3</f>
        <v>0.90909090909090906</v>
      </c>
      <c r="M5" s="11">
        <f>M4/M3</f>
        <v>1</v>
      </c>
      <c r="N5" s="11">
        <f>N4/N3</f>
        <v>0.97222222222222221</v>
      </c>
      <c r="O5" s="12">
        <f>O4/O3</f>
        <v>0.97826086956521741</v>
      </c>
    </row>
    <row r="6" spans="1:15">
      <c r="A6" s="38"/>
      <c r="B6" s="14"/>
      <c r="C6" s="15"/>
      <c r="D6" s="16"/>
      <c r="E6" s="16"/>
      <c r="F6" s="14"/>
      <c r="G6" s="16"/>
      <c r="H6" s="16"/>
      <c r="I6" s="16"/>
      <c r="J6" s="16"/>
      <c r="K6" s="16"/>
      <c r="L6" s="16"/>
      <c r="M6" s="16"/>
      <c r="N6" s="16"/>
      <c r="O6" s="17"/>
    </row>
    <row r="7" spans="1:15">
      <c r="A7" s="55" t="s">
        <v>50</v>
      </c>
      <c r="B7" s="5" t="s">
        <v>51</v>
      </c>
      <c r="C7" s="6">
        <v>1</v>
      </c>
      <c r="D7" s="6">
        <v>1</v>
      </c>
      <c r="E7" s="6">
        <v>0</v>
      </c>
      <c r="F7" s="7">
        <v>4</v>
      </c>
      <c r="G7" s="6">
        <v>3</v>
      </c>
      <c r="H7" s="6">
        <v>3</v>
      </c>
      <c r="I7" s="6">
        <v>3</v>
      </c>
      <c r="J7" s="6">
        <v>3</v>
      </c>
      <c r="K7" s="6">
        <v>3</v>
      </c>
      <c r="L7" s="6">
        <v>5</v>
      </c>
      <c r="M7" s="6">
        <v>0</v>
      </c>
      <c r="N7" s="6">
        <v>2</v>
      </c>
      <c r="O7" s="8">
        <f>SUM(C7:N7)</f>
        <v>28</v>
      </c>
    </row>
    <row r="8" spans="1:15">
      <c r="A8" s="56"/>
      <c r="B8" s="5" t="s">
        <v>48</v>
      </c>
      <c r="C8" s="6">
        <v>1</v>
      </c>
      <c r="D8" s="6">
        <v>1</v>
      </c>
      <c r="E8" s="6">
        <v>0</v>
      </c>
      <c r="F8" s="7">
        <v>3</v>
      </c>
      <c r="G8" s="6">
        <v>2</v>
      </c>
      <c r="H8" s="6">
        <v>3</v>
      </c>
      <c r="I8" s="6">
        <v>3</v>
      </c>
      <c r="J8" s="6">
        <v>3</v>
      </c>
      <c r="K8" s="6">
        <v>3</v>
      </c>
      <c r="L8" s="6">
        <v>4</v>
      </c>
      <c r="M8" s="6">
        <v>0</v>
      </c>
      <c r="N8" s="6">
        <v>2</v>
      </c>
      <c r="O8" s="8">
        <f>SUM(C8:N8)</f>
        <v>25</v>
      </c>
    </row>
    <row r="9" spans="1:15">
      <c r="A9" s="57"/>
      <c r="B9" s="5" t="s">
        <v>49</v>
      </c>
      <c r="C9" s="9">
        <f>C8/C7</f>
        <v>1</v>
      </c>
      <c r="D9" s="11">
        <f>D8/D7</f>
        <v>1</v>
      </c>
      <c r="E9" s="11" t="e">
        <f>E8/E7</f>
        <v>#DIV/0!</v>
      </c>
      <c r="F9" s="10">
        <f>F8/F7</f>
        <v>0.75</v>
      </c>
      <c r="G9" s="11">
        <f>G8/G7</f>
        <v>0.66666666666666663</v>
      </c>
      <c r="H9" s="11">
        <f>H8/H7</f>
        <v>1</v>
      </c>
      <c r="I9" s="11">
        <f>I8/I7</f>
        <v>1</v>
      </c>
      <c r="J9" s="11">
        <f>J8/J7</f>
        <v>1</v>
      </c>
      <c r="K9" s="11">
        <f>K8/K7</f>
        <v>1</v>
      </c>
      <c r="L9" s="11">
        <f>L8/L7</f>
        <v>0.8</v>
      </c>
      <c r="M9" s="11" t="e">
        <f>M8/M7</f>
        <v>#DIV/0!</v>
      </c>
      <c r="N9" s="11">
        <f>N8/N7</f>
        <v>1</v>
      </c>
      <c r="O9" s="12">
        <f>O8/O7</f>
        <v>0.8928571428571429</v>
      </c>
    </row>
    <row r="10" spans="1:15">
      <c r="A10" s="38"/>
      <c r="B10" s="14"/>
      <c r="C10" s="15"/>
      <c r="D10" s="16"/>
      <c r="E10" s="16"/>
      <c r="F10" s="14"/>
      <c r="G10" s="16"/>
      <c r="H10" s="16"/>
      <c r="I10" s="16"/>
      <c r="J10" s="16"/>
      <c r="K10" s="16"/>
      <c r="L10" s="16"/>
      <c r="M10" s="16"/>
      <c r="N10" s="16"/>
      <c r="O10" s="17"/>
    </row>
    <row r="11" spans="1:15">
      <c r="A11" s="55" t="s">
        <v>52</v>
      </c>
      <c r="B11" s="5" t="s">
        <v>51</v>
      </c>
      <c r="C11" s="6">
        <v>188</v>
      </c>
      <c r="D11" s="6">
        <v>92</v>
      </c>
      <c r="E11" s="6">
        <v>131</v>
      </c>
      <c r="F11" s="7">
        <v>241</v>
      </c>
      <c r="G11" s="6">
        <v>147</v>
      </c>
      <c r="H11" s="6">
        <v>131</v>
      </c>
      <c r="I11" s="6">
        <v>135</v>
      </c>
      <c r="J11" s="6">
        <v>118</v>
      </c>
      <c r="K11" s="6">
        <v>187</v>
      </c>
      <c r="L11" s="6">
        <v>197</v>
      </c>
      <c r="M11" s="6">
        <v>102</v>
      </c>
      <c r="N11" s="6">
        <v>251</v>
      </c>
      <c r="O11" s="8">
        <f>SUM(C11:N11)</f>
        <v>1920</v>
      </c>
    </row>
    <row r="12" spans="1:15">
      <c r="A12" s="56"/>
      <c r="B12" s="5" t="s">
        <v>48</v>
      </c>
      <c r="C12" s="6">
        <v>180</v>
      </c>
      <c r="D12" s="6">
        <v>84</v>
      </c>
      <c r="E12" s="6">
        <v>125</v>
      </c>
      <c r="F12" s="7">
        <v>212</v>
      </c>
      <c r="G12" s="6">
        <v>133</v>
      </c>
      <c r="H12" s="6">
        <v>110</v>
      </c>
      <c r="I12" s="6">
        <v>134</v>
      </c>
      <c r="J12" s="6">
        <v>113</v>
      </c>
      <c r="K12" s="6">
        <v>185</v>
      </c>
      <c r="L12" s="6">
        <v>142</v>
      </c>
      <c r="M12" s="6">
        <v>98</v>
      </c>
      <c r="N12" s="6">
        <v>241</v>
      </c>
      <c r="O12" s="8">
        <f>SUM(C12:N12)</f>
        <v>1757</v>
      </c>
    </row>
    <row r="13" spans="1:15">
      <c r="A13" s="57"/>
      <c r="B13" s="5" t="s">
        <v>49</v>
      </c>
      <c r="C13" s="9">
        <f>C12/C11</f>
        <v>0.95744680851063835</v>
      </c>
      <c r="D13" s="11">
        <f>D12/D11</f>
        <v>0.91304347826086951</v>
      </c>
      <c r="E13" s="11">
        <f>E12/E11</f>
        <v>0.95419847328244278</v>
      </c>
      <c r="F13" s="10">
        <f>F12/F11</f>
        <v>0.8796680497925311</v>
      </c>
      <c r="G13" s="11">
        <f>G12/G11</f>
        <v>0.90476190476190477</v>
      </c>
      <c r="H13" s="11">
        <f>H12/H11</f>
        <v>0.83969465648854957</v>
      </c>
      <c r="I13" s="11">
        <f>I12/I11</f>
        <v>0.99259259259259258</v>
      </c>
      <c r="J13" s="11">
        <f>J12/J11</f>
        <v>0.9576271186440678</v>
      </c>
      <c r="K13" s="11">
        <f>K12/K11</f>
        <v>0.98930481283422456</v>
      </c>
      <c r="L13" s="11">
        <f>L12/L11</f>
        <v>0.7208121827411168</v>
      </c>
      <c r="M13" s="11">
        <f>M12/M11</f>
        <v>0.96078431372549022</v>
      </c>
      <c r="N13" s="11">
        <f>N12/N11</f>
        <v>0.96015936254980083</v>
      </c>
      <c r="O13" s="12">
        <f>O12/O11</f>
        <v>0.91510416666666672</v>
      </c>
    </row>
    <row r="14" spans="1:15">
      <c r="A14" s="38"/>
      <c r="B14" s="14"/>
      <c r="C14" s="15"/>
      <c r="D14" s="16"/>
      <c r="E14" s="16"/>
      <c r="F14" s="14"/>
      <c r="G14" s="16"/>
      <c r="H14" s="16"/>
      <c r="I14" s="16"/>
      <c r="J14" s="16"/>
      <c r="K14" s="16"/>
      <c r="L14" s="16"/>
      <c r="M14" s="16"/>
      <c r="N14" s="16"/>
      <c r="O14" s="17"/>
    </row>
    <row r="15" spans="1:15">
      <c r="A15" s="55" t="s">
        <v>53</v>
      </c>
      <c r="B15" s="5" t="s">
        <v>51</v>
      </c>
      <c r="C15" s="6">
        <v>929</v>
      </c>
      <c r="D15" s="6">
        <v>549</v>
      </c>
      <c r="E15" s="6">
        <v>837</v>
      </c>
      <c r="F15" s="7">
        <v>985</v>
      </c>
      <c r="G15" s="6">
        <v>1411</v>
      </c>
      <c r="H15" s="6">
        <v>1221</v>
      </c>
      <c r="I15" s="6">
        <v>1232</v>
      </c>
      <c r="J15" s="6">
        <v>991</v>
      </c>
      <c r="K15" s="6">
        <v>1604</v>
      </c>
      <c r="L15" s="6">
        <v>1254</v>
      </c>
      <c r="M15" s="6">
        <v>1128</v>
      </c>
      <c r="N15" s="6">
        <v>1396</v>
      </c>
      <c r="O15" s="8">
        <f>SUM(C15:N15)</f>
        <v>13537</v>
      </c>
    </row>
    <row r="16" spans="1:15">
      <c r="A16" s="56"/>
      <c r="B16" s="5" t="s">
        <v>48</v>
      </c>
      <c r="C16" s="6">
        <v>882</v>
      </c>
      <c r="D16" s="6">
        <v>510</v>
      </c>
      <c r="E16" s="6">
        <v>709</v>
      </c>
      <c r="F16" s="7">
        <v>881</v>
      </c>
      <c r="G16" s="6">
        <v>1047</v>
      </c>
      <c r="H16" s="6">
        <v>1032</v>
      </c>
      <c r="I16" s="6">
        <v>1100</v>
      </c>
      <c r="J16" s="6">
        <v>904</v>
      </c>
      <c r="K16" s="6">
        <v>1537</v>
      </c>
      <c r="L16" s="6">
        <v>1067</v>
      </c>
      <c r="M16" s="6">
        <v>1094</v>
      </c>
      <c r="N16" s="6">
        <v>1338</v>
      </c>
      <c r="O16" s="8">
        <f>SUM(C16:N16)</f>
        <v>12101</v>
      </c>
    </row>
    <row r="17" spans="1:15">
      <c r="A17" s="57"/>
      <c r="B17" s="5" t="s">
        <v>49</v>
      </c>
      <c r="C17" s="9">
        <f>C16/C15</f>
        <v>0.94940796555435958</v>
      </c>
      <c r="D17" s="11">
        <f>D16/D15</f>
        <v>0.92896174863387981</v>
      </c>
      <c r="E17" s="11">
        <f>E16/E15</f>
        <v>0.84707287933094388</v>
      </c>
      <c r="F17" s="10">
        <f>F16/F15</f>
        <v>0.89441624365482231</v>
      </c>
      <c r="G17" s="11">
        <f>G16/G15</f>
        <v>0.74202693125442953</v>
      </c>
      <c r="H17" s="11">
        <f>H16/H15</f>
        <v>0.84520884520884521</v>
      </c>
      <c r="I17" s="11">
        <f>I16/I15</f>
        <v>0.8928571428571429</v>
      </c>
      <c r="J17" s="11">
        <f>J16/J15</f>
        <v>0.91220988900100908</v>
      </c>
      <c r="K17" s="11">
        <f>K16/K15</f>
        <v>0.95822942643391518</v>
      </c>
      <c r="L17" s="11">
        <f>L16/L15</f>
        <v>0.85087719298245612</v>
      </c>
      <c r="M17" s="11">
        <f>M16/M15</f>
        <v>0.96985815602836878</v>
      </c>
      <c r="N17" s="11">
        <f>N16/N15</f>
        <v>0.95845272206303722</v>
      </c>
      <c r="O17" s="12">
        <f>O16/O15</f>
        <v>0.89392036640319128</v>
      </c>
    </row>
    <row r="18" spans="1:15">
      <c r="A18" s="39"/>
      <c r="B18" s="14"/>
      <c r="C18" s="15"/>
      <c r="D18" s="16"/>
      <c r="E18" s="16"/>
      <c r="F18" s="14"/>
      <c r="G18" s="16"/>
      <c r="H18" s="16"/>
      <c r="I18" s="16"/>
      <c r="J18" s="16"/>
      <c r="K18" s="16"/>
      <c r="L18" s="16"/>
      <c r="M18" s="16"/>
      <c r="N18" s="16"/>
      <c r="O18" s="17"/>
    </row>
    <row r="19" spans="1:15">
      <c r="A19" s="55" t="s">
        <v>54</v>
      </c>
      <c r="B19" s="5" t="s">
        <v>51</v>
      </c>
      <c r="C19" s="6">
        <v>88</v>
      </c>
      <c r="D19" s="6">
        <v>54</v>
      </c>
      <c r="E19" s="6">
        <v>42</v>
      </c>
      <c r="F19" s="7">
        <v>96</v>
      </c>
      <c r="G19" s="6">
        <v>56</v>
      </c>
      <c r="H19" s="6">
        <v>48</v>
      </c>
      <c r="I19" s="6">
        <v>93</v>
      </c>
      <c r="J19" s="6">
        <v>86</v>
      </c>
      <c r="K19" s="6">
        <v>92</v>
      </c>
      <c r="L19" s="6">
        <v>81</v>
      </c>
      <c r="M19" s="6">
        <v>115</v>
      </c>
      <c r="N19" s="6">
        <v>147</v>
      </c>
      <c r="O19" s="8">
        <f>SUM(C19:N19)</f>
        <v>998</v>
      </c>
    </row>
    <row r="20" spans="1:15">
      <c r="A20" s="56"/>
      <c r="B20" s="5" t="s">
        <v>48</v>
      </c>
      <c r="C20" s="6">
        <v>85</v>
      </c>
      <c r="D20" s="6">
        <v>49</v>
      </c>
      <c r="E20" s="6">
        <v>41</v>
      </c>
      <c r="F20" s="7">
        <v>69</v>
      </c>
      <c r="G20" s="6">
        <v>42</v>
      </c>
      <c r="H20" s="6">
        <v>46</v>
      </c>
      <c r="I20" s="6">
        <v>86</v>
      </c>
      <c r="J20" s="6">
        <v>82</v>
      </c>
      <c r="K20" s="6">
        <v>88</v>
      </c>
      <c r="L20" s="6">
        <v>52</v>
      </c>
      <c r="M20" s="6">
        <v>108</v>
      </c>
      <c r="N20" s="6">
        <v>138</v>
      </c>
      <c r="O20" s="8">
        <f>SUM(C20:N20)</f>
        <v>886</v>
      </c>
    </row>
    <row r="21" spans="1:15">
      <c r="A21" s="57"/>
      <c r="B21" s="5" t="s">
        <v>49</v>
      </c>
      <c r="C21" s="9">
        <f>C20/C19</f>
        <v>0.96590909090909094</v>
      </c>
      <c r="D21" s="11">
        <f>D20/D19</f>
        <v>0.90740740740740744</v>
      </c>
      <c r="E21" s="11">
        <f>E20/E19</f>
        <v>0.97619047619047616</v>
      </c>
      <c r="F21" s="10">
        <f>F20/F19</f>
        <v>0.71875</v>
      </c>
      <c r="G21" s="11">
        <f>G20/G19</f>
        <v>0.75</v>
      </c>
      <c r="H21" s="11">
        <f>H20/H19</f>
        <v>0.95833333333333337</v>
      </c>
      <c r="I21" s="11">
        <f>I20/I19</f>
        <v>0.92473118279569888</v>
      </c>
      <c r="J21" s="11">
        <f>J20/J19</f>
        <v>0.95348837209302328</v>
      </c>
      <c r="K21" s="11">
        <f>K20/K19</f>
        <v>0.95652173913043481</v>
      </c>
      <c r="L21" s="11">
        <f>L20/L19</f>
        <v>0.64197530864197527</v>
      </c>
      <c r="M21" s="11">
        <f>M20/M19</f>
        <v>0.93913043478260871</v>
      </c>
      <c r="N21" s="11">
        <f>N20/N19</f>
        <v>0.93877551020408168</v>
      </c>
      <c r="O21" s="12">
        <f>O20/O19</f>
        <v>0.88777555110220441</v>
      </c>
    </row>
    <row r="22" spans="1:15">
      <c r="A22" s="38"/>
      <c r="B22" s="14"/>
      <c r="C22" s="15"/>
      <c r="D22" s="16"/>
      <c r="E22" s="16"/>
      <c r="F22" s="14"/>
      <c r="G22" s="16"/>
      <c r="H22" s="16"/>
      <c r="I22" s="16"/>
      <c r="J22" s="16"/>
      <c r="K22" s="16"/>
      <c r="L22" s="16"/>
      <c r="M22" s="16"/>
      <c r="N22" s="16"/>
      <c r="O22" s="17"/>
    </row>
    <row r="23" spans="1:15">
      <c r="A23" s="55" t="s">
        <v>55</v>
      </c>
      <c r="B23" s="5" t="s">
        <v>51</v>
      </c>
      <c r="C23" s="6">
        <v>116</v>
      </c>
      <c r="D23" s="6">
        <v>87</v>
      </c>
      <c r="E23" s="6">
        <v>72</v>
      </c>
      <c r="F23" s="7">
        <v>116</v>
      </c>
      <c r="G23" s="6">
        <v>74</v>
      </c>
      <c r="H23" s="6">
        <v>58</v>
      </c>
      <c r="I23" s="6">
        <v>96</v>
      </c>
      <c r="J23" s="6">
        <v>86</v>
      </c>
      <c r="K23" s="6">
        <v>90</v>
      </c>
      <c r="L23" s="6">
        <v>117</v>
      </c>
      <c r="M23" s="6">
        <v>48</v>
      </c>
      <c r="N23" s="6">
        <v>104</v>
      </c>
      <c r="O23" s="8">
        <f>SUM(C23:N23)</f>
        <v>1064</v>
      </c>
    </row>
    <row r="24" spans="1:15">
      <c r="A24" s="56"/>
      <c r="B24" s="5" t="s">
        <v>48</v>
      </c>
      <c r="C24" s="6">
        <v>111</v>
      </c>
      <c r="D24" s="6">
        <v>85</v>
      </c>
      <c r="E24" s="6">
        <v>70</v>
      </c>
      <c r="F24" s="7">
        <v>111</v>
      </c>
      <c r="G24" s="6">
        <v>64</v>
      </c>
      <c r="H24" s="6">
        <v>52</v>
      </c>
      <c r="I24" s="6">
        <v>96</v>
      </c>
      <c r="J24" s="6">
        <v>84</v>
      </c>
      <c r="K24" s="6">
        <v>83</v>
      </c>
      <c r="L24" s="6">
        <v>114</v>
      </c>
      <c r="M24" s="6">
        <v>47</v>
      </c>
      <c r="N24" s="6">
        <v>98</v>
      </c>
      <c r="O24" s="8">
        <f>SUM(C24:N24)</f>
        <v>1015</v>
      </c>
    </row>
    <row r="25" spans="1:15">
      <c r="A25" s="57"/>
      <c r="B25" s="5" t="s">
        <v>49</v>
      </c>
      <c r="C25" s="9">
        <f>C24/C23</f>
        <v>0.9568965517241379</v>
      </c>
      <c r="D25" s="11">
        <f>D24/D23</f>
        <v>0.97701149425287359</v>
      </c>
      <c r="E25" s="11">
        <f>E24/E23</f>
        <v>0.97222222222222221</v>
      </c>
      <c r="F25" s="10">
        <f>F24/F23</f>
        <v>0.9568965517241379</v>
      </c>
      <c r="G25" s="11">
        <f>G24/G23</f>
        <v>0.86486486486486491</v>
      </c>
      <c r="H25" s="11">
        <f>H24/H23</f>
        <v>0.896551724137931</v>
      </c>
      <c r="I25" s="11">
        <f>I24/I23</f>
        <v>1</v>
      </c>
      <c r="J25" s="11">
        <f>J24/J23</f>
        <v>0.97674418604651159</v>
      </c>
      <c r="K25" s="11">
        <f>K24/K23</f>
        <v>0.92222222222222228</v>
      </c>
      <c r="L25" s="11">
        <f>L24/L23</f>
        <v>0.97435897435897434</v>
      </c>
      <c r="M25" s="11">
        <f>M24/M23</f>
        <v>0.97916666666666663</v>
      </c>
      <c r="N25" s="11">
        <f>N24/N23</f>
        <v>0.94230769230769229</v>
      </c>
      <c r="O25" s="12">
        <f>O24/O23</f>
        <v>0.95394736842105265</v>
      </c>
    </row>
    <row r="26" spans="1:15">
      <c r="A26" s="38"/>
      <c r="B26" s="14"/>
      <c r="C26" s="15"/>
      <c r="D26" s="16"/>
      <c r="E26" s="16"/>
      <c r="F26" s="14"/>
      <c r="G26" s="16"/>
      <c r="H26" s="16"/>
      <c r="I26" s="16"/>
      <c r="J26" s="16"/>
      <c r="K26" s="16"/>
      <c r="L26" s="16"/>
      <c r="M26" s="16"/>
      <c r="N26" s="16"/>
      <c r="O26" s="17"/>
    </row>
    <row r="27" spans="1:15">
      <c r="A27" s="55" t="s">
        <v>56</v>
      </c>
      <c r="B27" s="5" t="s">
        <v>51</v>
      </c>
      <c r="C27" s="6">
        <v>892</v>
      </c>
      <c r="D27" s="6">
        <v>769</v>
      </c>
      <c r="E27" s="6">
        <v>881</v>
      </c>
      <c r="F27" s="6">
        <v>1455</v>
      </c>
      <c r="G27" s="6">
        <v>395</v>
      </c>
      <c r="H27" s="6">
        <v>1282</v>
      </c>
      <c r="I27" s="6">
        <v>962</v>
      </c>
      <c r="J27" s="6">
        <v>1027</v>
      </c>
      <c r="K27" s="6">
        <v>899</v>
      </c>
      <c r="L27" s="6">
        <v>664</v>
      </c>
      <c r="M27" s="6">
        <v>619</v>
      </c>
      <c r="N27" s="6">
        <v>1141</v>
      </c>
      <c r="O27" s="7">
        <f>SUM(C27:N27)</f>
        <v>10986</v>
      </c>
    </row>
    <row r="28" spans="1:15">
      <c r="A28" s="56"/>
      <c r="B28" s="5" t="s">
        <v>48</v>
      </c>
      <c r="C28" s="6">
        <v>812</v>
      </c>
      <c r="D28" s="6">
        <v>708</v>
      </c>
      <c r="E28" s="6">
        <v>825</v>
      </c>
      <c r="F28" s="6">
        <v>1284</v>
      </c>
      <c r="G28" s="19">
        <v>241</v>
      </c>
      <c r="H28" s="20">
        <v>811</v>
      </c>
      <c r="I28" s="43">
        <v>908</v>
      </c>
      <c r="J28" s="19">
        <v>948</v>
      </c>
      <c r="K28" s="19">
        <v>850</v>
      </c>
      <c r="L28" s="6">
        <v>535</v>
      </c>
      <c r="M28" s="19">
        <v>569</v>
      </c>
      <c r="N28" s="6">
        <v>1095</v>
      </c>
      <c r="O28" s="7">
        <f>SUM(C28:N28)</f>
        <v>9586</v>
      </c>
    </row>
    <row r="29" spans="1:15">
      <c r="A29" s="57"/>
      <c r="B29" s="5" t="s">
        <v>49</v>
      </c>
      <c r="C29" s="9">
        <f>C28/C27</f>
        <v>0.91031390134529144</v>
      </c>
      <c r="D29" s="9">
        <f>D28/D27</f>
        <v>0.92067620286085827</v>
      </c>
      <c r="E29" s="9">
        <f>E28/E27</f>
        <v>0.93643586833144155</v>
      </c>
      <c r="F29" s="9">
        <f>F28/F27</f>
        <v>0.88247422680412368</v>
      </c>
      <c r="G29" s="9">
        <f>G28/G27</f>
        <v>0.610126582278481</v>
      </c>
      <c r="H29" s="9">
        <f>H28/H27</f>
        <v>0.63260530421216854</v>
      </c>
      <c r="I29" s="9">
        <f>I28/I27</f>
        <v>0.94386694386694392</v>
      </c>
      <c r="J29" s="9">
        <f>J28/J27</f>
        <v>0.92307692307692313</v>
      </c>
      <c r="K29" s="9">
        <f>K28/K27</f>
        <v>0.94549499443826479</v>
      </c>
      <c r="L29" s="9">
        <f>L28/L27</f>
        <v>0.80572289156626509</v>
      </c>
      <c r="M29" s="9">
        <f>M28/M27</f>
        <v>0.91922455573505657</v>
      </c>
      <c r="N29" s="9">
        <f>N28/N27</f>
        <v>0.9596844872918493</v>
      </c>
      <c r="O29" s="12">
        <f>O28/O27</f>
        <v>0.87256508283269618</v>
      </c>
    </row>
    <row r="30" spans="1:15">
      <c r="A30" s="38"/>
      <c r="B30" s="14"/>
      <c r="C30" s="15"/>
      <c r="D30" s="16"/>
      <c r="E30" s="16"/>
      <c r="F30" s="14"/>
      <c r="G30" s="16"/>
      <c r="H30" s="16"/>
      <c r="I30" s="16"/>
      <c r="J30" s="16"/>
      <c r="K30" s="16"/>
      <c r="L30" s="16"/>
      <c r="M30" s="16"/>
      <c r="N30" s="16"/>
      <c r="O30" s="17"/>
    </row>
    <row r="31" spans="1:15">
      <c r="A31" s="55" t="s">
        <v>57</v>
      </c>
      <c r="B31" s="5" t="s">
        <v>51</v>
      </c>
      <c r="C31" s="6">
        <v>102</v>
      </c>
      <c r="D31" s="6">
        <v>82</v>
      </c>
      <c r="E31" s="6">
        <v>114</v>
      </c>
      <c r="F31" s="7">
        <v>111</v>
      </c>
      <c r="G31" s="6">
        <v>61</v>
      </c>
      <c r="H31" s="6">
        <v>90</v>
      </c>
      <c r="I31" s="6">
        <v>144</v>
      </c>
      <c r="J31" s="6">
        <v>97</v>
      </c>
      <c r="K31" s="6">
        <v>114</v>
      </c>
      <c r="L31" s="6">
        <v>73</v>
      </c>
      <c r="M31" s="6">
        <v>137</v>
      </c>
      <c r="N31" s="6">
        <v>191</v>
      </c>
      <c r="O31" s="8">
        <f>SUM(C31:N31)</f>
        <v>1316</v>
      </c>
    </row>
    <row r="32" spans="1:15">
      <c r="A32" s="56"/>
      <c r="B32" s="5" t="s">
        <v>48</v>
      </c>
      <c r="C32" s="6">
        <v>98</v>
      </c>
      <c r="D32" s="6">
        <v>74</v>
      </c>
      <c r="E32" s="6">
        <v>107</v>
      </c>
      <c r="F32" s="7">
        <v>101</v>
      </c>
      <c r="G32" s="6">
        <v>50</v>
      </c>
      <c r="H32" s="6">
        <v>85</v>
      </c>
      <c r="I32" s="6">
        <v>139</v>
      </c>
      <c r="J32" s="6">
        <v>85</v>
      </c>
      <c r="K32" s="6">
        <v>108</v>
      </c>
      <c r="L32" s="6">
        <v>70</v>
      </c>
      <c r="M32" s="6">
        <v>130</v>
      </c>
      <c r="N32" s="6">
        <v>169</v>
      </c>
      <c r="O32" s="8">
        <f>SUM(C32:N32)</f>
        <v>1216</v>
      </c>
    </row>
    <row r="33" spans="1:15">
      <c r="A33" s="57"/>
      <c r="B33" s="5" t="s">
        <v>49</v>
      </c>
      <c r="C33" s="9">
        <f>C32/C31</f>
        <v>0.96078431372549022</v>
      </c>
      <c r="D33" s="11">
        <f>D32/D31</f>
        <v>0.90243902439024393</v>
      </c>
      <c r="E33" s="11">
        <f>E32/E31</f>
        <v>0.93859649122807021</v>
      </c>
      <c r="F33" s="10">
        <f>F32/F31</f>
        <v>0.90990990990990994</v>
      </c>
      <c r="G33" s="11">
        <f>G32/G31</f>
        <v>0.819672131147541</v>
      </c>
      <c r="H33" s="11">
        <f>H32/H31</f>
        <v>0.94444444444444442</v>
      </c>
      <c r="I33" s="11">
        <f>I32/I31</f>
        <v>0.96527777777777779</v>
      </c>
      <c r="J33" s="11">
        <f>J32/J31</f>
        <v>0.87628865979381443</v>
      </c>
      <c r="K33" s="11">
        <f>K32/K31</f>
        <v>0.94736842105263153</v>
      </c>
      <c r="L33" s="11">
        <f>L32/L31</f>
        <v>0.958904109589041</v>
      </c>
      <c r="M33" s="11">
        <f>M32/M31</f>
        <v>0.948905109489051</v>
      </c>
      <c r="N33" s="11">
        <f>N32/N31</f>
        <v>0.88481675392670156</v>
      </c>
      <c r="O33" s="12">
        <f>O32/O31</f>
        <v>0.92401215805471126</v>
      </c>
    </row>
    <row r="34" spans="1:15">
      <c r="A34" s="38"/>
      <c r="B34" s="14"/>
      <c r="C34" s="15"/>
      <c r="D34" s="16"/>
      <c r="E34" s="16"/>
      <c r="F34" s="14"/>
      <c r="G34" s="16"/>
      <c r="H34" s="16"/>
      <c r="I34" s="16"/>
      <c r="J34" s="16"/>
      <c r="K34" s="16"/>
      <c r="L34" s="16"/>
      <c r="M34" s="16"/>
      <c r="N34" s="16"/>
      <c r="O34" s="17"/>
    </row>
    <row r="35" spans="1:15">
      <c r="A35" s="55" t="s">
        <v>58</v>
      </c>
      <c r="B35" s="5" t="s">
        <v>51</v>
      </c>
      <c r="C35" s="6">
        <v>357</v>
      </c>
      <c r="D35" s="6">
        <v>358</v>
      </c>
      <c r="E35" s="6">
        <v>239</v>
      </c>
      <c r="F35" s="7">
        <v>496</v>
      </c>
      <c r="G35" s="6">
        <v>317</v>
      </c>
      <c r="H35" s="6">
        <v>293</v>
      </c>
      <c r="I35" s="6">
        <v>366</v>
      </c>
      <c r="J35" s="6">
        <v>359</v>
      </c>
      <c r="K35" s="6">
        <v>286</v>
      </c>
      <c r="L35" s="6">
        <v>338</v>
      </c>
      <c r="M35" s="6">
        <v>348</v>
      </c>
      <c r="N35" s="6">
        <v>433</v>
      </c>
      <c r="O35" s="8">
        <f>SUM(C35:N35)</f>
        <v>4190</v>
      </c>
    </row>
    <row r="36" spans="1:15">
      <c r="A36" s="56"/>
      <c r="B36" s="5" t="s">
        <v>48</v>
      </c>
      <c r="C36" s="6">
        <v>345</v>
      </c>
      <c r="D36" s="6">
        <v>356</v>
      </c>
      <c r="E36" s="6">
        <v>230</v>
      </c>
      <c r="F36" s="7">
        <v>454</v>
      </c>
      <c r="G36" s="6">
        <v>291</v>
      </c>
      <c r="H36" s="6">
        <v>287</v>
      </c>
      <c r="I36" s="6">
        <v>282</v>
      </c>
      <c r="J36" s="6">
        <v>350</v>
      </c>
      <c r="K36" s="6">
        <v>278</v>
      </c>
      <c r="L36" s="6">
        <v>297</v>
      </c>
      <c r="M36" s="6">
        <v>320</v>
      </c>
      <c r="N36" s="6">
        <v>406</v>
      </c>
      <c r="O36" s="8">
        <f>SUM(C36:N36)</f>
        <v>3896</v>
      </c>
    </row>
    <row r="37" spans="1:15">
      <c r="A37" s="57"/>
      <c r="B37" s="5" t="s">
        <v>49</v>
      </c>
      <c r="C37" s="9">
        <f>C36/C35</f>
        <v>0.96638655462184875</v>
      </c>
      <c r="D37" s="11">
        <f>D36/D35</f>
        <v>0.994413407821229</v>
      </c>
      <c r="E37" s="11">
        <f>E36/E35</f>
        <v>0.96234309623430958</v>
      </c>
      <c r="F37" s="10">
        <f>F36/F35</f>
        <v>0.91532258064516125</v>
      </c>
      <c r="G37" s="11">
        <f>G36/G35</f>
        <v>0.917981072555205</v>
      </c>
      <c r="H37" s="11">
        <f>H36/H35</f>
        <v>0.97952218430034133</v>
      </c>
      <c r="I37" s="11">
        <f>I36/I35</f>
        <v>0.77049180327868849</v>
      </c>
      <c r="J37" s="11">
        <f>J36/J35</f>
        <v>0.97493036211699169</v>
      </c>
      <c r="K37" s="11">
        <f>K36/K35</f>
        <v>0.972027972027972</v>
      </c>
      <c r="L37" s="11">
        <f>L36/L35</f>
        <v>0.878698224852071</v>
      </c>
      <c r="M37" s="11">
        <f>M36/M35</f>
        <v>0.91954022988505746</v>
      </c>
      <c r="N37" s="11">
        <f>N36/N35</f>
        <v>0.93764434180138567</v>
      </c>
      <c r="O37" s="12">
        <f>O36/O35</f>
        <v>0.92983293556085922</v>
      </c>
    </row>
    <row r="38" spans="1:15">
      <c r="A38" s="40"/>
      <c r="B38" s="22"/>
      <c r="C38" s="23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  <c r="O38" s="26"/>
    </row>
    <row r="39" spans="1:15">
      <c r="A39" s="55" t="s">
        <v>59</v>
      </c>
      <c r="B39" s="5" t="s">
        <v>51</v>
      </c>
      <c r="C39" s="6">
        <v>566</v>
      </c>
      <c r="D39" s="6">
        <v>477</v>
      </c>
      <c r="E39" s="6">
        <v>448</v>
      </c>
      <c r="F39" s="7">
        <v>520</v>
      </c>
      <c r="G39" s="6">
        <v>439</v>
      </c>
      <c r="H39" s="6">
        <v>451</v>
      </c>
      <c r="I39" s="6">
        <v>514</v>
      </c>
      <c r="J39" s="6">
        <v>549</v>
      </c>
      <c r="K39" s="6">
        <v>469</v>
      </c>
      <c r="L39" s="6">
        <v>381</v>
      </c>
      <c r="M39" s="6">
        <v>344</v>
      </c>
      <c r="N39" s="6">
        <v>576</v>
      </c>
      <c r="O39" s="8">
        <f>SUM(C39:N39)</f>
        <v>5734</v>
      </c>
    </row>
    <row r="40" spans="1:15">
      <c r="A40" s="56"/>
      <c r="B40" s="5" t="s">
        <v>48</v>
      </c>
      <c r="C40" s="6">
        <v>501</v>
      </c>
      <c r="D40" s="6">
        <v>383</v>
      </c>
      <c r="E40" s="6">
        <v>373</v>
      </c>
      <c r="F40" s="7">
        <v>418</v>
      </c>
      <c r="G40" s="6">
        <v>344</v>
      </c>
      <c r="H40" s="6">
        <v>374</v>
      </c>
      <c r="I40" s="6">
        <v>475</v>
      </c>
      <c r="J40" s="6">
        <v>499</v>
      </c>
      <c r="K40" s="6">
        <v>446</v>
      </c>
      <c r="L40" s="6">
        <v>329</v>
      </c>
      <c r="M40" s="6">
        <v>288</v>
      </c>
      <c r="N40" s="6">
        <v>534</v>
      </c>
      <c r="O40" s="8">
        <f>SUM(C40:N40)</f>
        <v>4964</v>
      </c>
    </row>
    <row r="41" spans="1:15">
      <c r="A41" s="57"/>
      <c r="B41" s="5" t="s">
        <v>49</v>
      </c>
      <c r="C41" s="9">
        <f>C40/C39</f>
        <v>0.88515901060070667</v>
      </c>
      <c r="D41" s="11">
        <f>D40/D39</f>
        <v>0.8029350104821803</v>
      </c>
      <c r="E41" s="11">
        <f>E40/E39</f>
        <v>0.8325892857142857</v>
      </c>
      <c r="F41" s="10">
        <f>F40/F39</f>
        <v>0.80384615384615388</v>
      </c>
      <c r="G41" s="11">
        <f>G40/G39</f>
        <v>0.78359908883826879</v>
      </c>
      <c r="H41" s="11">
        <f>H40/H39</f>
        <v>0.82926829268292679</v>
      </c>
      <c r="I41" s="11">
        <f>I40/I39</f>
        <v>0.92412451361867709</v>
      </c>
      <c r="J41" s="11">
        <f>J40/J39</f>
        <v>0.90892531876138438</v>
      </c>
      <c r="K41" s="11">
        <f>K40/K39</f>
        <v>0.95095948827292109</v>
      </c>
      <c r="L41" s="11">
        <f>L40/L39</f>
        <v>0.863517060367454</v>
      </c>
      <c r="M41" s="11">
        <f>M40/M39</f>
        <v>0.83720930232558144</v>
      </c>
      <c r="N41" s="11">
        <f>N40/N39</f>
        <v>0.92708333333333337</v>
      </c>
      <c r="O41" s="12">
        <f>O40/O39</f>
        <v>0.86571328915242418</v>
      </c>
    </row>
    <row r="42" spans="1:15">
      <c r="A42" s="40"/>
      <c r="B42" s="22"/>
      <c r="C42" s="23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  <c r="O42" s="26"/>
    </row>
    <row r="43" spans="1:15">
      <c r="A43" s="55" t="s">
        <v>60</v>
      </c>
      <c r="B43" s="5" t="s">
        <v>51</v>
      </c>
      <c r="C43" s="6">
        <v>23</v>
      </c>
      <c r="D43" s="6">
        <v>28</v>
      </c>
      <c r="E43" s="6">
        <v>22</v>
      </c>
      <c r="F43" s="7">
        <v>46</v>
      </c>
      <c r="G43" s="6">
        <v>21</v>
      </c>
      <c r="H43" s="1">
        <v>20</v>
      </c>
      <c r="I43" s="6">
        <v>48</v>
      </c>
      <c r="J43" s="6">
        <v>54</v>
      </c>
      <c r="K43" s="6">
        <v>53</v>
      </c>
      <c r="L43" s="6">
        <v>52</v>
      </c>
      <c r="M43" s="6">
        <v>42</v>
      </c>
      <c r="N43" s="6">
        <v>84</v>
      </c>
      <c r="O43" s="8">
        <f>SUM(C43:N43)</f>
        <v>493</v>
      </c>
    </row>
    <row r="44" spans="1:15">
      <c r="A44" s="56"/>
      <c r="B44" s="5" t="s">
        <v>48</v>
      </c>
      <c r="C44" s="6">
        <v>21</v>
      </c>
      <c r="D44" s="6">
        <v>26</v>
      </c>
      <c r="E44" s="6">
        <v>20</v>
      </c>
      <c r="F44" s="7">
        <v>38</v>
      </c>
      <c r="G44" s="6">
        <v>18</v>
      </c>
      <c r="H44" s="6">
        <v>15</v>
      </c>
      <c r="I44" s="6">
        <v>45</v>
      </c>
      <c r="J44" s="6">
        <v>51</v>
      </c>
      <c r="K44" s="6">
        <v>52</v>
      </c>
      <c r="L44" s="6">
        <v>50</v>
      </c>
      <c r="M44" s="6">
        <v>40</v>
      </c>
      <c r="N44" s="6">
        <v>79</v>
      </c>
      <c r="O44" s="8">
        <f>SUM(C44:N44)</f>
        <v>455</v>
      </c>
    </row>
    <row r="45" spans="1:15">
      <c r="A45" s="57"/>
      <c r="B45" s="5" t="s">
        <v>49</v>
      </c>
      <c r="C45" s="9">
        <f>C44/C43</f>
        <v>0.91304347826086951</v>
      </c>
      <c r="D45" s="11">
        <f>D44/D43</f>
        <v>0.9285714285714286</v>
      </c>
      <c r="E45" s="11">
        <f>E44/E43</f>
        <v>0.90909090909090906</v>
      </c>
      <c r="F45" s="10">
        <f>F44/F43</f>
        <v>0.82608695652173914</v>
      </c>
      <c r="G45" s="11">
        <f>G44/G43</f>
        <v>0.8571428571428571</v>
      </c>
      <c r="H45" s="11">
        <f>H44/H43</f>
        <v>0.75</v>
      </c>
      <c r="I45" s="11">
        <f>I44/I43</f>
        <v>0.9375</v>
      </c>
      <c r="J45" s="11">
        <f>J44/J43</f>
        <v>0.94444444444444442</v>
      </c>
      <c r="K45" s="11">
        <f>K44/K43</f>
        <v>0.98113207547169812</v>
      </c>
      <c r="L45" s="11">
        <f>L44/L43</f>
        <v>0.96153846153846156</v>
      </c>
      <c r="M45" s="11">
        <f>M44/M43</f>
        <v>0.95238095238095233</v>
      </c>
      <c r="N45" s="11">
        <f>N44/N43</f>
        <v>0.94047619047619047</v>
      </c>
      <c r="O45" s="12">
        <f>O44/O43</f>
        <v>0.922920892494929</v>
      </c>
    </row>
    <row r="46" spans="1:15">
      <c r="A46" s="40"/>
      <c r="B46" s="22"/>
      <c r="C46" s="23"/>
      <c r="D46" s="24"/>
      <c r="E46" s="24"/>
      <c r="F46" s="25"/>
      <c r="G46" s="24"/>
      <c r="H46" s="24"/>
      <c r="I46" s="24"/>
      <c r="J46" s="24"/>
      <c r="K46" s="24"/>
      <c r="L46" s="24"/>
      <c r="M46" s="24" t="s">
        <v>28</v>
      </c>
      <c r="N46" s="24"/>
      <c r="O46" s="26"/>
    </row>
    <row r="47" spans="1:15">
      <c r="A47" s="55" t="s">
        <v>61</v>
      </c>
      <c r="B47" s="5" t="s">
        <v>51</v>
      </c>
      <c r="C47" s="6">
        <v>275</v>
      </c>
      <c r="D47" s="6">
        <v>249</v>
      </c>
      <c r="E47" s="6">
        <v>265</v>
      </c>
      <c r="F47" s="7">
        <v>385</v>
      </c>
      <c r="G47" s="6">
        <v>349</v>
      </c>
      <c r="H47" s="6">
        <v>412</v>
      </c>
      <c r="I47" s="6">
        <v>527</v>
      </c>
      <c r="J47" s="6">
        <v>434</v>
      </c>
      <c r="K47" s="6">
        <v>371</v>
      </c>
      <c r="L47" s="6">
        <v>201</v>
      </c>
      <c r="M47" s="6">
        <v>42</v>
      </c>
      <c r="N47" s="6">
        <v>207</v>
      </c>
      <c r="O47" s="8">
        <f>SUM(C47:N47)</f>
        <v>3717</v>
      </c>
    </row>
    <row r="48" spans="1:15">
      <c r="A48" s="56"/>
      <c r="B48" s="5" t="s">
        <v>48</v>
      </c>
      <c r="C48" s="6">
        <v>271</v>
      </c>
      <c r="D48" s="6">
        <v>242</v>
      </c>
      <c r="E48" s="6">
        <v>263</v>
      </c>
      <c r="F48" s="7">
        <v>364</v>
      </c>
      <c r="G48" s="6">
        <v>311</v>
      </c>
      <c r="H48" s="6">
        <v>408</v>
      </c>
      <c r="I48" s="6">
        <v>516</v>
      </c>
      <c r="J48" s="6">
        <v>432</v>
      </c>
      <c r="K48" s="6">
        <v>360</v>
      </c>
      <c r="L48" s="6">
        <v>195</v>
      </c>
      <c r="M48" s="6">
        <v>40</v>
      </c>
      <c r="N48" s="6">
        <v>206</v>
      </c>
      <c r="O48" s="8">
        <f>SUM(C48:N48)</f>
        <v>3608</v>
      </c>
    </row>
    <row r="49" spans="1:15">
      <c r="A49" s="57"/>
      <c r="B49" s="5" t="s">
        <v>49</v>
      </c>
      <c r="C49" s="9">
        <f>C48/C47</f>
        <v>0.98545454545454547</v>
      </c>
      <c r="D49" s="11">
        <f>D48/D47</f>
        <v>0.9718875502008032</v>
      </c>
      <c r="E49" s="11">
        <f>E48/E47</f>
        <v>0.99245283018867925</v>
      </c>
      <c r="F49" s="10">
        <f>F48/F47</f>
        <v>0.94545454545454544</v>
      </c>
      <c r="G49" s="11">
        <f>G48/G47</f>
        <v>0.89111747851002865</v>
      </c>
      <c r="H49" s="11">
        <f>H48/H47</f>
        <v>0.99029126213592233</v>
      </c>
      <c r="I49" s="11">
        <f>I48/I47</f>
        <v>0.97912713472485768</v>
      </c>
      <c r="J49" s="11">
        <f>J48/J47</f>
        <v>0.99539170506912444</v>
      </c>
      <c r="K49" s="11">
        <f>K48/K47</f>
        <v>0.9703504043126685</v>
      </c>
      <c r="L49" s="11">
        <f>L48/L47</f>
        <v>0.97014925373134331</v>
      </c>
      <c r="M49" s="11">
        <f>M48/M47</f>
        <v>0.95238095238095233</v>
      </c>
      <c r="N49" s="11">
        <f>N48/N47</f>
        <v>0.99516908212560384</v>
      </c>
      <c r="O49" s="12">
        <f>O48/O47</f>
        <v>0.97067527576002155</v>
      </c>
    </row>
    <row r="50" spans="1:15">
      <c r="A50" s="40"/>
      <c r="B50" s="22"/>
      <c r="C50" s="23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6"/>
    </row>
    <row r="51" spans="1:15">
      <c r="A51" s="58" t="s">
        <v>62</v>
      </c>
      <c r="B51" s="5" t="s">
        <v>51</v>
      </c>
      <c r="C51" s="6">
        <v>7091</v>
      </c>
      <c r="D51" s="6">
        <v>2244</v>
      </c>
      <c r="E51" s="6">
        <v>3568</v>
      </c>
      <c r="F51" s="7">
        <v>9451</v>
      </c>
      <c r="G51" s="6">
        <v>3656</v>
      </c>
      <c r="H51" s="6">
        <v>5410</v>
      </c>
      <c r="I51" s="6">
        <v>3656</v>
      </c>
      <c r="J51" s="6">
        <v>4896</v>
      </c>
      <c r="K51" s="6">
        <v>5240</v>
      </c>
      <c r="L51" s="6">
        <v>8455</v>
      </c>
      <c r="M51" s="6">
        <v>5016</v>
      </c>
      <c r="N51" s="6">
        <v>3689</v>
      </c>
      <c r="O51" s="8">
        <f>SUM(C51:N51)</f>
        <v>62372</v>
      </c>
    </row>
    <row r="52" spans="1:15">
      <c r="A52" s="58"/>
      <c r="B52" s="5" t="s">
        <v>48</v>
      </c>
      <c r="C52" s="6">
        <v>7091</v>
      </c>
      <c r="D52" s="6">
        <v>2244</v>
      </c>
      <c r="E52" s="6">
        <v>3568</v>
      </c>
      <c r="F52" s="7">
        <v>9451</v>
      </c>
      <c r="G52" s="6">
        <v>3656</v>
      </c>
      <c r="H52" s="6">
        <v>5410</v>
      </c>
      <c r="I52" s="6">
        <v>3656</v>
      </c>
      <c r="J52" s="6">
        <v>4896</v>
      </c>
      <c r="K52" s="6">
        <v>5240</v>
      </c>
      <c r="L52" s="6">
        <v>8455</v>
      </c>
      <c r="M52" s="6">
        <v>5016</v>
      </c>
      <c r="N52" s="6">
        <v>3689</v>
      </c>
      <c r="O52" s="8">
        <f>SUM(C52:N52)</f>
        <v>62372</v>
      </c>
    </row>
    <row r="53" spans="1:15">
      <c r="A53" s="58"/>
      <c r="B53" s="5" t="s">
        <v>49</v>
      </c>
      <c r="C53" s="9">
        <f>C52/C51</f>
        <v>1</v>
      </c>
      <c r="D53" s="11">
        <f>D52/D51</f>
        <v>1</v>
      </c>
      <c r="E53" s="11">
        <f>E52/E51</f>
        <v>1</v>
      </c>
      <c r="F53" s="10">
        <f>F52/F51</f>
        <v>1</v>
      </c>
      <c r="G53" s="11">
        <f>G52/G51</f>
        <v>1</v>
      </c>
      <c r="H53" s="11">
        <f>H52/H51</f>
        <v>1</v>
      </c>
      <c r="I53" s="11">
        <f>I52/I51</f>
        <v>1</v>
      </c>
      <c r="J53" s="11">
        <f>J52/J51</f>
        <v>1</v>
      </c>
      <c r="K53" s="11">
        <f>K52/K51</f>
        <v>1</v>
      </c>
      <c r="L53" s="11">
        <f>L52/L51</f>
        <v>1</v>
      </c>
      <c r="M53" s="11">
        <f>M52/M51</f>
        <v>1</v>
      </c>
      <c r="N53" s="11">
        <f>N52/N51</f>
        <v>1</v>
      </c>
      <c r="O53" s="12">
        <f>O52/O51</f>
        <v>1</v>
      </c>
    </row>
    <row r="54" spans="1:15">
      <c r="A54" s="27" t="s">
        <v>63</v>
      </c>
      <c r="B54" s="5" t="s">
        <v>51</v>
      </c>
      <c r="C54" s="29">
        <f>C3+C7+C11+C15+C19+C23+C27+C31+C35+C39+C43+C47+C51</f>
        <v>10663</v>
      </c>
      <c r="D54" s="29">
        <f>D3+D7+D11+D15+D19+D23+D27+D31+D35+D39+D43+D47+D51</f>
        <v>5012</v>
      </c>
      <c r="E54" s="29">
        <f>E3+E7+E11+E15+E19+E23+E27+E31+E35+E39+E43+E47+E51</f>
        <v>6655</v>
      </c>
      <c r="F54" s="29">
        <f>F3+F7+F11+F15+F19+F23+F27+F31+F35+F39+F43+F47+F51</f>
        <v>13929</v>
      </c>
      <c r="G54" s="29">
        <f>G3+G7+G11+G15+G19+G23+G27+G31+G35+G39+G43+G47+G51</f>
        <v>6960</v>
      </c>
      <c r="H54" s="29">
        <f>H3+H7+H11+H15+H19+H23+H27+H31+H35+H39+H43+H47+H51</f>
        <v>9444</v>
      </c>
      <c r="I54" s="29">
        <f>I3+I7+I11+I15+I19+I23+I27+I31+I35+I39+I43+I47+I51</f>
        <v>7803</v>
      </c>
      <c r="J54" s="29">
        <f>J3+J7+J11+J15+J19+J23+J27+J31+J35+J39+J43+J47+J51</f>
        <v>8726</v>
      </c>
      <c r="K54" s="29">
        <f>K3+K7+K11+K15+K19+K23+K27+K31+K35+K39+K43+K47+K51</f>
        <v>9425</v>
      </c>
      <c r="L54" s="29">
        <f>L3+L7+L11+L15+L19+L23+L27+L31+L35+L39+L43+L47+L51</f>
        <v>11840</v>
      </c>
      <c r="M54" s="29">
        <f>M3+M7+M11+M15+M19+M23+M27+M31+M35+M39+M43+M47+M51</f>
        <v>7963</v>
      </c>
      <c r="N54" s="29">
        <f>N3+N7+N11+N15+N19+N23+N27+N31+N35+N39+N43+N47+N51</f>
        <v>8257</v>
      </c>
      <c r="O54" s="29">
        <f>SUM(C54:N54)</f>
        <v>106677</v>
      </c>
    </row>
    <row r="55" spans="1:15">
      <c r="A55" s="41"/>
      <c r="B55" s="5" t="s">
        <v>48</v>
      </c>
      <c r="C55" s="29">
        <f>C4+C8+C12+C16+C20+C24+C28+C32+C36+C40+C44+C48+C52</f>
        <v>10433</v>
      </c>
      <c r="D55" s="29">
        <f>D4+D8+D12+D16+D20+D24+D28+D32+D36+D40+D44+D48+D52</f>
        <v>4783</v>
      </c>
      <c r="E55" s="29">
        <f>E4+E8+E12+E16+E20+E24+E28+E32+E36+E40+E44+E48+E52</f>
        <v>6367</v>
      </c>
      <c r="F55" s="29">
        <f>F4+F8+F12+F16+F20+F24+F28+F32+F36+F40+F44+F48+F52</f>
        <v>13407</v>
      </c>
      <c r="G55" s="29">
        <f>G4+G8+G12+G16+G20+G24+G28+G32+G36+G40+G44+G48+G52</f>
        <v>6230</v>
      </c>
      <c r="H55" s="29">
        <f>H4+H8+H12+H16+H20+H24+H28+H32+H36+H40+H44+H48+H52</f>
        <v>8657</v>
      </c>
      <c r="I55" s="29">
        <f>I4+I8+I12+I16+I20+I24+I28+I32+I36+I40+I44+I48+I52</f>
        <v>7467</v>
      </c>
      <c r="J55" s="29">
        <f>J4+J8+J12+J16+J20+J24+J28+J32+J36+J40+J44+J48+J52</f>
        <v>8473</v>
      </c>
      <c r="K55" s="29">
        <f>K4+K8+K12+K16+K20+K24+K28+K32+K36+K40+K44+K48+K52</f>
        <v>9247</v>
      </c>
      <c r="L55" s="29">
        <f>L4+L8+L12+L16+L20+L24+L28+L32+L36+L40+L44+L48+L52</f>
        <v>11330</v>
      </c>
      <c r="M55" s="29">
        <f>M4+M8+M12+M16+M20+M24+M28+M32+M36+M40+M44+M48+M52</f>
        <v>7772</v>
      </c>
      <c r="N55" s="29">
        <f>N4+N8+N12+N16+N20+N24+N28+N32+N36+N40+N44+N48+N52</f>
        <v>8030</v>
      </c>
      <c r="O55" s="29">
        <f>SUM(C55:N55)</f>
        <v>102196</v>
      </c>
    </row>
    <row r="56" spans="1:15" ht="13.5" thickBot="1">
      <c r="A56" s="42"/>
      <c r="B56" s="5" t="s">
        <v>49</v>
      </c>
      <c r="C56" s="33">
        <f>C55/C54</f>
        <v>0.97843008534183629</v>
      </c>
      <c r="D56" s="34">
        <f>D55/D54</f>
        <v>0.95430965682362334</v>
      </c>
      <c r="E56" s="34">
        <f>E55/E54</f>
        <v>0.95672426746806916</v>
      </c>
      <c r="F56" s="34">
        <f>F55/F54</f>
        <v>0.96252423002369158</v>
      </c>
      <c r="G56" s="34">
        <f>G55/G54</f>
        <v>0.89511494252873558</v>
      </c>
      <c r="H56" s="34">
        <f>H55/H54</f>
        <v>0.91666666666666663</v>
      </c>
      <c r="I56" s="34">
        <f>I55/I54</f>
        <v>0.95693963860053821</v>
      </c>
      <c r="J56" s="34">
        <f>J55/J54</f>
        <v>0.97100618840247532</v>
      </c>
      <c r="K56" s="34">
        <f>K55/K54</f>
        <v>0.98111405835543763</v>
      </c>
      <c r="L56" s="34">
        <f>L55/L54</f>
        <v>0.95692567567567566</v>
      </c>
      <c r="M56" s="34">
        <f>M55/M54</f>
        <v>0.97601406505086019</v>
      </c>
      <c r="N56" s="34">
        <f>N55/N54</f>
        <v>0.97250817488191832</v>
      </c>
      <c r="O56" s="34">
        <f>O55/O54</f>
        <v>0.9579946942639932</v>
      </c>
    </row>
    <row r="57" spans="12:12">
      <c r="L57" s="36"/>
    </row>
    <row r="58" spans="12:12">
      <c r="L58" s="36"/>
    </row>
  </sheetData>
  <mergeCells count="15">
    <mergeCell ref="A15:A17"/>
    <mergeCell ref="A1:O1"/>
    <mergeCell ref="A2:B2"/>
    <mergeCell ref="A3:A5"/>
    <mergeCell ref="A7:A9"/>
    <mergeCell ref="A11:A13"/>
    <mergeCell ref="A43:A45"/>
    <mergeCell ref="A47:A49"/>
    <mergeCell ref="A51:A53"/>
    <mergeCell ref="A19:A21"/>
    <mergeCell ref="A23:A25"/>
    <mergeCell ref="A27:A29"/>
    <mergeCell ref="A31:A33"/>
    <mergeCell ref="A35:A37"/>
    <mergeCell ref="A39:A41"/>
  </mergeCells>
  <conditionalFormatting sqref="O5 O9 O13 O17 O21 O25 O33 O37 O41 O45 O49 O53">
    <cfRule type="cellIs" dxfId="3" priority="16" stopIfTrue="1" operator="greaterThanOrEqual">
      <formula>0.92</formula>
    </cfRule>
    <cfRule type="cellIs" dxfId="2" priority="17" stopIfTrue="1" operator="lessThan">
      <formula>0.92</formula>
    </cfRule>
  </conditionalFormatting>
  <conditionalFormatting sqref="O5">
    <cfRule type="colorScale" priority="15">
      <colorScale>
        <cfvo type="min"/>
        <cfvo type="max"/>
        <color rgb="FFFF7128"/>
        <color rgb="FFFFEF9C"/>
      </colorScale>
    </cfRule>
  </conditionalFormatting>
  <conditionalFormatting sqref="O9">
    <cfRule type="colorScale" priority="14">
      <colorScale>
        <cfvo type="min"/>
        <cfvo type="max"/>
        <color rgb="FFFF7128"/>
        <color rgb="FFFFEF9C"/>
      </colorScale>
    </cfRule>
  </conditionalFormatting>
  <conditionalFormatting sqref="O13">
    <cfRule type="colorScale" priority="13">
      <colorScale>
        <cfvo type="min"/>
        <cfvo type="max"/>
        <color rgb="FFFF7128"/>
        <color rgb="FFFFEF9C"/>
      </colorScale>
    </cfRule>
  </conditionalFormatting>
  <conditionalFormatting sqref="O17">
    <cfRule type="colorScale" priority="12">
      <colorScale>
        <cfvo type="min"/>
        <cfvo type="max"/>
        <color rgb="FFFF7128"/>
        <color rgb="FFFFEF9C"/>
      </colorScale>
    </cfRule>
  </conditionalFormatting>
  <conditionalFormatting sqref="O21">
    <cfRule type="colorScale" priority="11">
      <colorScale>
        <cfvo type="min"/>
        <cfvo type="max"/>
        <color rgb="FFFF7128"/>
        <color rgb="FFFFEF9C"/>
      </colorScale>
    </cfRule>
  </conditionalFormatting>
  <conditionalFormatting sqref="O25">
    <cfRule type="colorScale" priority="10">
      <colorScale>
        <cfvo type="min"/>
        <cfvo type="max"/>
        <color rgb="FFFF7128"/>
        <color rgb="FFFFEF9C"/>
      </colorScale>
    </cfRule>
  </conditionalFormatting>
  <conditionalFormatting sqref="O29">
    <cfRule type="colorScale" priority="7">
      <colorScale>
        <cfvo type="min"/>
        <cfvo type="max"/>
        <color rgb="FFFF7128"/>
        <color rgb="FFFFEF9C"/>
      </colorScale>
    </cfRule>
    <cfRule type="cellIs" dxfId="1" priority="8" stopIfTrue="1" operator="greaterThanOrEqual">
      <formula>0.92</formula>
    </cfRule>
    <cfRule type="cellIs" dxfId="0" priority="9" stopIfTrue="1" operator="lessThan">
      <formula>0.92</formula>
    </cfRule>
  </conditionalFormatting>
  <conditionalFormatting sqref="O33">
    <cfRule type="colorScale" priority="6">
      <colorScale>
        <cfvo type="min"/>
        <cfvo type="max"/>
        <color rgb="FFFF7128"/>
        <color rgb="FFFFEF9C"/>
      </colorScale>
    </cfRule>
  </conditionalFormatting>
  <conditionalFormatting sqref="O37">
    <cfRule type="colorScale" priority="5">
      <colorScale>
        <cfvo type="min"/>
        <cfvo type="max"/>
        <color rgb="FFFF7128"/>
        <color rgb="FFFFEF9C"/>
      </colorScale>
    </cfRule>
  </conditionalFormatting>
  <conditionalFormatting sqref="O41">
    <cfRule type="colorScale" priority="4">
      <colorScale>
        <cfvo type="min"/>
        <cfvo type="max"/>
        <color rgb="FFFF7128"/>
        <color rgb="FFFFEF9C"/>
      </colorScale>
    </cfRule>
  </conditionalFormatting>
  <conditionalFormatting sqref="O45">
    <cfRule type="colorScale" priority="3">
      <colorScale>
        <cfvo type="min"/>
        <cfvo type="max"/>
        <color rgb="FFFF7128"/>
        <color rgb="FFFFEF9C"/>
      </colorScale>
    </cfRule>
  </conditionalFormatting>
  <conditionalFormatting sqref="O49">
    <cfRule type="colorScale" priority="2">
      <colorScale>
        <cfvo type="min"/>
        <cfvo type="max"/>
        <color rgb="FFFF7128"/>
        <color rgb="FFFFEF9C"/>
      </colorScale>
    </cfRule>
  </conditionalFormatting>
  <conditionalFormatting sqref="O5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Flintshire County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Debbie J Griffiths</dc:creator>
  <cp:keywords/>
  <cp:lastModifiedBy>Josh Lester</cp:lastModifiedBy>
  <dcterms:created xsi:type="dcterms:W3CDTF">2025-06-27T14:25:32Z</dcterms:created>
  <dcterms:modified xsi:type="dcterms:W3CDTF">2026-04-16T16:39:05Z</dcterms:modified>
  <dc:subject/>
  <dc:title>2025 - 2026 Cumulative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